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charts/chart6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omments3.xml" ContentType="application/vnd.openxmlformats-officedocument.spreadsheetml.comments+xml"/>
  <Override PartName="/xl/charts/chart9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10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1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2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3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4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5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6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1.xml" ContentType="application/vnd.openxmlformats-officedocument.drawingml.chartshapes+xml"/>
  <Override PartName="/xl/charts/chart1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2.xml" ContentType="application/vnd.openxmlformats-officedocument.drawingml.chartshapes+xml"/>
  <Override PartName="/xl/charts/chart1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3.xml" ContentType="application/vnd.openxmlformats-officedocument.drawingml.chartshapes+xml"/>
  <Override PartName="/xl/charts/chart2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4.xml" ContentType="application/vnd.openxmlformats-officedocument.drawingml.chartshapes+xml"/>
  <Override PartName="/xl/charts/chart2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5.xml" ContentType="application/vnd.openxmlformats-officedocument.drawingml.chartshapes+xml"/>
  <Override PartName="/xl/charts/chart2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6.xml" ContentType="application/vnd.openxmlformats-officedocument.drawingml.chartshapes+xml"/>
  <Override PartName="/xl/charts/chart2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7.xml" ContentType="application/vnd.openxmlformats-officedocument.drawingml.chartshapes+xml"/>
  <Override PartName="/xl/charts/chart2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8.xml" ContentType="application/vnd.openxmlformats-officedocument.drawingml.chartshapes+xml"/>
  <Override PartName="/xl/charts/chart2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9.xml" ContentType="application/vnd.openxmlformats-officedocument.drawingml.chartshapes+xml"/>
  <Override PartName="/xl/charts/chart2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0.xml" ContentType="application/vnd.openxmlformats-officedocument.drawingml.chartshapes+xml"/>
  <Override PartName="/xl/charts/chart2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41.xml" ContentType="application/vnd.openxmlformats-officedocument.drawingml.chartshapes+xml"/>
  <Override PartName="/xl/charts/chart2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2.xml" ContentType="application/vnd.openxmlformats-officedocument.drawingml.chartshapes+xml"/>
  <Override PartName="/xl/charts/chart2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43.xml" ContentType="application/vnd.openxmlformats-officedocument.drawingml.chartshapes+xml"/>
  <Override PartName="/xl/charts/chart3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44.xml" ContentType="application/vnd.openxmlformats-officedocument.drawingml.chartshapes+xml"/>
  <Override PartName="/xl/charts/chart3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45.xml" ContentType="application/vnd.openxmlformats-officedocument.drawingml.chartshapes+xml"/>
  <Override PartName="/xl/charts/chart3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6.xml" ContentType="application/vnd.openxmlformats-officedocument.drawingml.chartshapes+xml"/>
  <Override PartName="/xl/charts/chart3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7.xml" ContentType="application/vnd.openxmlformats-officedocument.drawingml.chartshapes+xml"/>
  <Override PartName="/xl/charts/chart34.xml" ContentType="application/vnd.openxmlformats-officedocument.drawingml.chart+xml"/>
  <Override PartName="/xl/drawings/drawing4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5 Layout\5-14 Kurzberichte\Wahlen\"/>
    </mc:Choice>
  </mc:AlternateContent>
  <xr:revisionPtr revIDLastSave="0" documentId="13_ncr:1_{2356219F-D443-4457-AF1B-54BD2A4F1F4B}" xr6:coauthVersionLast="47" xr6:coauthVersionMax="47" xr10:uidLastSave="{00000000-0000-0000-0000-000000000000}"/>
  <bookViews>
    <workbookView xWindow="345" yWindow="3360" windowWidth="43200" windowHeight="17145" tabRatio="740" xr2:uid="{00000000-000D-0000-FFFF-FFFF00000000}"/>
  </bookViews>
  <sheets>
    <sheet name="Vorläufiges Ergebnis" sheetId="53" r:id="rId1"/>
    <sheet name="Erststimmen im ZV" sheetId="27" r:id="rId2"/>
    <sheet name="Zweitstimmen im ZV" sheetId="41" r:id="rId3"/>
    <sheet name="Landesergebnis" sheetId="40" r:id="rId4"/>
    <sheet name="Urne-Brief" sheetId="43" r:id="rId5"/>
    <sheet name="Wahlkreiseinteilung" sheetId="54" r:id="rId6"/>
    <sheet name="Wahlbeteiligung MV" sheetId="6" r:id="rId7"/>
    <sheet name="SPD" sheetId="45" r:id="rId8"/>
    <sheet name="AfD" sheetId="48" r:id="rId9"/>
    <sheet name="CDU" sheetId="49" r:id="rId10"/>
    <sheet name="Die Linke" sheetId="50" r:id="rId11"/>
    <sheet name="GRÜNE" sheetId="51" r:id="rId12"/>
    <sheet name="FDP" sheetId="52" r:id="rId13"/>
    <sheet name="BSW" sheetId="57" r:id="rId14"/>
    <sheet name="Wahlbeteiligung BL" sheetId="46" r:id="rId15"/>
  </sheets>
  <definedNames>
    <definedName name="_Grafik_Direktmandate" localSheetId="3">Landesergebnis!$I$38:$M$39</definedName>
    <definedName name="_Grafik_Direktmandate" localSheetId="4">'Urne-Brief'!$J$48:$N$51</definedName>
    <definedName name="_Grafik_Direktmandate" localSheetId="2">'Zweitstimmen im ZV'!$L$29:$P$40</definedName>
    <definedName name="_Grafik_Direktmandate">'Erststimmen im ZV'!$L$29:$P$40</definedName>
    <definedName name="_Grafik_Sitzverteilung" localSheetId="0">'Vorläufiges Ergebnis'!$I$3:$J$14</definedName>
    <definedName name="_Grafik_Sitzverteilung" localSheetId="5">Wahlkreiseinteilung!#REF!</definedName>
    <definedName name="_Grafik_Sitzverteilung">#REF!</definedName>
    <definedName name="_GrafikDaten_AfD">#REF!</definedName>
    <definedName name="_GrafikDaten_Ausschöpfungsquote">#REF!</definedName>
    <definedName name="_GrafikDaten_Briefwahlanteil">'Wahlbeteiligung MV'!$I$29:$K$39</definedName>
    <definedName name="_GrafikDaten_BSW">#REF!</definedName>
    <definedName name="_GrafikDaten_CDU">#REF!</definedName>
    <definedName name="_GrafikDaten_Die_Linke">#REF!</definedName>
    <definedName name="_GrafikDaten_FDP">#REF!</definedName>
    <definedName name="_GrafikDaten_Gewinne_Verluste">#REF!</definedName>
    <definedName name="_GrafikDaten_GRÜNE">#REF!</definedName>
    <definedName name="_GrafikDaten_SPD">#REF!</definedName>
    <definedName name="_GrafikDaten_WahlbeteiligungBL" localSheetId="8">AfD!$J$3:$K$52</definedName>
    <definedName name="_GrafikDaten_WahlbeteiligungBL" localSheetId="13">BSW!$J$3:$K$54</definedName>
    <definedName name="_GrafikDaten_WahlbeteiligungBL" localSheetId="9">CDU!$J$3:$K$57</definedName>
    <definedName name="_GrafikDaten_WahlbeteiligungBL" localSheetId="10">'Die Linke'!$J$3:$K$56</definedName>
    <definedName name="_GrafikDaten_WahlbeteiligungBL" localSheetId="12">FDP!$J$3:$K$57</definedName>
    <definedName name="_GrafikDaten_WahlbeteiligungBL" localSheetId="11">GRÜNE!$J$3:$K$57</definedName>
    <definedName name="_GrafikDaten_WahlbeteiligungBL" localSheetId="7">SPD!$J$3:$K$57</definedName>
    <definedName name="_GrafikDaten_WahlbeteiligungBL" localSheetId="14">'Wahlbeteiligung BL'!#REF!</definedName>
    <definedName name="_GrafikDaten_WahlbeteiligungBL">#REF!</definedName>
    <definedName name="_GrafikDaten_WahlbeteiligungBundesländer" localSheetId="8">AfD!$J$3:$K$52</definedName>
    <definedName name="_GrafikDaten_WahlbeteiligungBundesländer" localSheetId="13">BSW!$J$3:$K$54</definedName>
    <definedName name="_GrafikDaten_WahlbeteiligungBundesländer" localSheetId="9">CDU!$J$3:$K$57</definedName>
    <definedName name="_GrafikDaten_WahlbeteiligungBundesländer" localSheetId="10">'Die Linke'!$J$3:$K$56</definedName>
    <definedName name="_GrafikDaten_WahlbeteiligungBundesländer" localSheetId="12">FDP!$J$3:$K$57</definedName>
    <definedName name="_GrafikDaten_WahlbeteiligungBundesländer" localSheetId="11">GRÜNE!$J$3:$K$57</definedName>
    <definedName name="_GrafikDaten_WahlbeteiligungBundesländer" localSheetId="7">SPD!$J$3:$K$57</definedName>
    <definedName name="_GrafikDaten_WahlbeteiligungBundesländer" localSheetId="14">'Wahlbeteiligung BL'!#REF!</definedName>
    <definedName name="_GrafikDaten_WahlbeteiligungBundesländer">#REF!</definedName>
    <definedName name="_GrafikDaten_WahlbeteiligungMV">'Wahlbeteiligung MV'!$I$42:$J$53</definedName>
    <definedName name="_GrafikDaten_ZweitstimmenanteilDeutschland">#REF!</definedName>
    <definedName name="_xlnm.Print_Area" localSheetId="8">AfD!$A$1:$H$57</definedName>
    <definedName name="_xlnm.Print_Area" localSheetId="13">BSW!$A$1:$H$54</definedName>
    <definedName name="_xlnm.Print_Area" localSheetId="9">CDU!$A$1:$H$57</definedName>
    <definedName name="_xlnm.Print_Area" localSheetId="10">'Die Linke'!$A$1:$H$56</definedName>
    <definedName name="_xlnm.Print_Area" localSheetId="1">'Erststimmen im ZV'!$A$1:$J$49</definedName>
    <definedName name="_xlnm.Print_Area" localSheetId="12">FDP!$A$1:$H$57</definedName>
    <definedName name="_xlnm.Print_Area" localSheetId="11">GRÜNE!$A$1:$H$57</definedName>
    <definedName name="_xlnm.Print_Area" localSheetId="3">Landesergebnis!$A$1:$G$55</definedName>
    <definedName name="_xlnm.Print_Area" localSheetId="7">SPD!$A$1:$H$57</definedName>
    <definedName name="_xlnm.Print_Area" localSheetId="4">'Urne-Brief'!$A$1:$H$51</definedName>
    <definedName name="_xlnm.Print_Area" localSheetId="0">'Vorläufiges Ergebnis'!$A$1:$G$53</definedName>
    <definedName name="_xlnm.Print_Area" localSheetId="14">'Wahlbeteiligung BL'!$A$1:$E$57</definedName>
    <definedName name="_xlnm.Print_Area" localSheetId="6">'Wahlbeteiligung MV'!$A$1:$G$57</definedName>
    <definedName name="_xlnm.Print_Area" localSheetId="5">Wahlkreiseinteilung!$A$1:$G$57</definedName>
    <definedName name="_xlnm.Print_Area" localSheetId="2">'Zweitstimmen im ZV'!$A$1:$J$49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9" i="41" l="1"/>
  <c r="S39" i="41"/>
  <c r="I8" i="53" l="1"/>
  <c r="J45" i="40"/>
  <c r="E7" i="52"/>
  <c r="E6" i="52"/>
  <c r="E26" i="52"/>
  <c r="E40" i="51"/>
  <c r="E39" i="51"/>
  <c r="E18" i="51"/>
  <c r="E17" i="51"/>
  <c r="D23" i="43"/>
  <c r="D6" i="43"/>
  <c r="E34" i="43"/>
  <c r="E6" i="43"/>
  <c r="C17" i="43"/>
  <c r="D34" i="43"/>
  <c r="C34" i="43"/>
  <c r="E17" i="43"/>
  <c r="D17" i="43"/>
  <c r="E23" i="43"/>
  <c r="J11" i="53" l="1"/>
  <c r="J6" i="53"/>
  <c r="H23" i="46" s="1"/>
  <c r="J7" i="53"/>
  <c r="H24" i="46" s="1"/>
  <c r="J8" i="53"/>
  <c r="H25" i="46" s="1"/>
  <c r="J9" i="53"/>
  <c r="H26" i="46" s="1"/>
  <c r="J10" i="53"/>
  <c r="I11" i="53"/>
  <c r="G25" i="46"/>
  <c r="I9" i="53"/>
  <c r="G26" i="46" s="1"/>
  <c r="I10" i="53"/>
  <c r="I6" i="53"/>
  <c r="G23" i="46" s="1"/>
  <c r="I7" i="53"/>
  <c r="G24" i="46" s="1"/>
  <c r="I5" i="53"/>
  <c r="G22" i="46" s="1"/>
  <c r="J12" i="53"/>
  <c r="H27" i="46" s="1"/>
  <c r="I12" i="53"/>
  <c r="G27" i="46" s="1"/>
  <c r="M34" i="53" l="1"/>
  <c r="M35" i="53"/>
  <c r="M36" i="53"/>
  <c r="M37" i="53"/>
  <c r="M38" i="53"/>
  <c r="M40" i="53"/>
  <c r="M33" i="53"/>
  <c r="K34" i="53"/>
  <c r="K35" i="53"/>
  <c r="K36" i="53"/>
  <c r="K37" i="53"/>
  <c r="K38" i="53"/>
  <c r="K33" i="53"/>
  <c r="J50" i="40"/>
  <c r="J49" i="40"/>
  <c r="J47" i="40"/>
  <c r="J46" i="40"/>
  <c r="J44" i="40"/>
  <c r="J43" i="40"/>
  <c r="J42" i="40"/>
  <c r="J41" i="40"/>
  <c r="J40" i="40"/>
  <c r="M51" i="40"/>
  <c r="M50" i="40"/>
  <c r="M49" i="40"/>
  <c r="M48" i="40"/>
  <c r="M47" i="40"/>
  <c r="M46" i="40"/>
  <c r="L45" i="40"/>
  <c r="M45" i="40" s="1"/>
  <c r="J5" i="53"/>
  <c r="H22" i="46" s="1"/>
  <c r="K52" i="52"/>
  <c r="H40" i="52"/>
  <c r="E40" i="52"/>
  <c r="H39" i="52"/>
  <c r="E39" i="52"/>
  <c r="H38" i="52"/>
  <c r="E38" i="52"/>
  <c r="H37" i="52"/>
  <c r="E37" i="52"/>
  <c r="H36" i="52"/>
  <c r="E36" i="52"/>
  <c r="H35" i="52"/>
  <c r="E35" i="52"/>
  <c r="H34" i="52"/>
  <c r="E34" i="52"/>
  <c r="H33" i="52"/>
  <c r="E33" i="52"/>
  <c r="H32" i="52"/>
  <c r="E32" i="52"/>
  <c r="H31" i="52"/>
  <c r="E31" i="52"/>
  <c r="H30" i="52"/>
  <c r="E30" i="52"/>
  <c r="H29" i="52"/>
  <c r="E29" i="52"/>
  <c r="H28" i="52"/>
  <c r="E28" i="52"/>
  <c r="H27" i="52"/>
  <c r="E27" i="52"/>
  <c r="H26" i="52"/>
  <c r="H25" i="52"/>
  <c r="E25" i="52"/>
  <c r="H24" i="52"/>
  <c r="E24" i="52"/>
  <c r="H23" i="52"/>
  <c r="E23" i="52"/>
  <c r="H22" i="52"/>
  <c r="E22" i="52"/>
  <c r="H21" i="52"/>
  <c r="E21" i="52"/>
  <c r="H20" i="52"/>
  <c r="E20" i="52"/>
  <c r="H19" i="52"/>
  <c r="E19" i="52"/>
  <c r="H18" i="52"/>
  <c r="E18" i="52"/>
  <c r="H17" i="52"/>
  <c r="E17" i="52"/>
  <c r="H16" i="52"/>
  <c r="E16" i="52"/>
  <c r="H15" i="52"/>
  <c r="E15" i="52"/>
  <c r="H14" i="52"/>
  <c r="E14" i="52"/>
  <c r="H13" i="52"/>
  <c r="E13" i="52"/>
  <c r="H12" i="52"/>
  <c r="E12" i="52"/>
  <c r="H11" i="52"/>
  <c r="E11" i="52"/>
  <c r="H10" i="52"/>
  <c r="E10" i="52"/>
  <c r="H9" i="52"/>
  <c r="E9" i="52"/>
  <c r="H8" i="52"/>
  <c r="E8" i="52"/>
  <c r="H7" i="52"/>
  <c r="H6" i="52"/>
  <c r="H5" i="52"/>
  <c r="E5" i="52"/>
  <c r="H4" i="52"/>
  <c r="E4" i="52"/>
  <c r="K52" i="51"/>
  <c r="K53" i="51" s="1"/>
  <c r="H40" i="51"/>
  <c r="H39" i="51"/>
  <c r="H38" i="51"/>
  <c r="E38" i="51"/>
  <c r="H37" i="51"/>
  <c r="E37" i="51"/>
  <c r="H36" i="51"/>
  <c r="E36" i="51"/>
  <c r="H35" i="51"/>
  <c r="E35" i="51"/>
  <c r="H34" i="51"/>
  <c r="E34" i="51"/>
  <c r="H33" i="51"/>
  <c r="E33" i="51"/>
  <c r="H32" i="51"/>
  <c r="E32" i="51"/>
  <c r="H31" i="51"/>
  <c r="E31" i="51"/>
  <c r="H30" i="51"/>
  <c r="E30" i="51"/>
  <c r="H29" i="51"/>
  <c r="E29" i="51"/>
  <c r="H28" i="51"/>
  <c r="E28" i="51"/>
  <c r="H27" i="51"/>
  <c r="E27" i="51"/>
  <c r="H26" i="51"/>
  <c r="E26" i="51"/>
  <c r="H25" i="51"/>
  <c r="E25" i="51"/>
  <c r="H24" i="51"/>
  <c r="E24" i="51"/>
  <c r="H23" i="51"/>
  <c r="E23" i="51"/>
  <c r="H22" i="51"/>
  <c r="E22" i="51"/>
  <c r="H21" i="51"/>
  <c r="E21" i="51"/>
  <c r="H20" i="51"/>
  <c r="E20" i="51"/>
  <c r="H19" i="51"/>
  <c r="E19" i="51"/>
  <c r="H18" i="51"/>
  <c r="H17" i="51"/>
  <c r="H16" i="51"/>
  <c r="E16" i="51"/>
  <c r="H15" i="51"/>
  <c r="E15" i="51"/>
  <c r="H14" i="51"/>
  <c r="E14" i="51"/>
  <c r="H13" i="51"/>
  <c r="E13" i="51"/>
  <c r="H12" i="51"/>
  <c r="E12" i="51"/>
  <c r="H11" i="51"/>
  <c r="E11" i="51"/>
  <c r="H10" i="51"/>
  <c r="E10" i="51"/>
  <c r="H9" i="51"/>
  <c r="E9" i="51"/>
  <c r="H8" i="51"/>
  <c r="E8" i="51"/>
  <c r="H7" i="51"/>
  <c r="E7" i="51"/>
  <c r="H6" i="51"/>
  <c r="E6" i="51"/>
  <c r="H5" i="51"/>
  <c r="E5" i="51"/>
  <c r="H4" i="51"/>
  <c r="E4" i="51"/>
  <c r="K52" i="50"/>
  <c r="K53" i="50" s="1"/>
  <c r="H40" i="50"/>
  <c r="E40" i="50"/>
  <c r="H39" i="50"/>
  <c r="E39" i="50"/>
  <c r="H38" i="50"/>
  <c r="E38" i="50"/>
  <c r="H37" i="50"/>
  <c r="E37" i="50"/>
  <c r="H36" i="50"/>
  <c r="E36" i="50"/>
  <c r="H35" i="50"/>
  <c r="E35" i="50"/>
  <c r="H34" i="50"/>
  <c r="E34" i="50"/>
  <c r="H33" i="50"/>
  <c r="E33" i="50"/>
  <c r="H32" i="50"/>
  <c r="E32" i="50"/>
  <c r="H31" i="50"/>
  <c r="E31" i="50"/>
  <c r="H30" i="50"/>
  <c r="E30" i="50"/>
  <c r="H29" i="50"/>
  <c r="E29" i="50"/>
  <c r="H28" i="50"/>
  <c r="E28" i="50"/>
  <c r="H27" i="50"/>
  <c r="E27" i="50"/>
  <c r="H26" i="50"/>
  <c r="E26" i="50"/>
  <c r="H25" i="50"/>
  <c r="E25" i="50"/>
  <c r="H24" i="50"/>
  <c r="E24" i="50"/>
  <c r="H23" i="50"/>
  <c r="E23" i="50"/>
  <c r="H22" i="50"/>
  <c r="E22" i="50"/>
  <c r="H21" i="50"/>
  <c r="E21" i="50"/>
  <c r="H20" i="50"/>
  <c r="E20" i="50"/>
  <c r="H19" i="50"/>
  <c r="E19" i="50"/>
  <c r="H18" i="50"/>
  <c r="E18" i="50"/>
  <c r="H17" i="50"/>
  <c r="E17" i="50"/>
  <c r="H16" i="50"/>
  <c r="E16" i="50"/>
  <c r="H15" i="50"/>
  <c r="E15" i="50"/>
  <c r="H14" i="50"/>
  <c r="E14" i="50"/>
  <c r="H13" i="50"/>
  <c r="E13" i="50"/>
  <c r="H12" i="50"/>
  <c r="E12" i="50"/>
  <c r="H11" i="50"/>
  <c r="E11" i="50"/>
  <c r="H10" i="50"/>
  <c r="E10" i="50"/>
  <c r="H9" i="50"/>
  <c r="E9" i="50"/>
  <c r="H8" i="50"/>
  <c r="E8" i="50"/>
  <c r="H7" i="50"/>
  <c r="E7" i="50"/>
  <c r="H6" i="50"/>
  <c r="E6" i="50"/>
  <c r="H5" i="50"/>
  <c r="E5" i="50"/>
  <c r="H4" i="50"/>
  <c r="E4" i="50"/>
  <c r="K52" i="49"/>
  <c r="H40" i="49"/>
  <c r="E40" i="49"/>
  <c r="H39" i="49"/>
  <c r="E39" i="49"/>
  <c r="H38" i="49"/>
  <c r="E38" i="49"/>
  <c r="H37" i="49"/>
  <c r="E37" i="49"/>
  <c r="H36" i="49"/>
  <c r="E36" i="49"/>
  <c r="H35" i="49"/>
  <c r="E35" i="49"/>
  <c r="H34" i="49"/>
  <c r="E34" i="49"/>
  <c r="H33" i="49"/>
  <c r="E33" i="49"/>
  <c r="H32" i="49"/>
  <c r="E32" i="49"/>
  <c r="H31" i="49"/>
  <c r="E31" i="49"/>
  <c r="H30" i="49"/>
  <c r="E30" i="49"/>
  <c r="H29" i="49"/>
  <c r="E29" i="49"/>
  <c r="H28" i="49"/>
  <c r="E28" i="49"/>
  <c r="H27" i="49"/>
  <c r="E27" i="49"/>
  <c r="H26" i="49"/>
  <c r="E26" i="49"/>
  <c r="H25" i="49"/>
  <c r="E25" i="49"/>
  <c r="H24" i="49"/>
  <c r="E24" i="49"/>
  <c r="H23" i="49"/>
  <c r="E23" i="49"/>
  <c r="H22" i="49"/>
  <c r="E22" i="49"/>
  <c r="H21" i="49"/>
  <c r="E21" i="49"/>
  <c r="H20" i="49"/>
  <c r="E20" i="49"/>
  <c r="H19" i="49"/>
  <c r="E19" i="49"/>
  <c r="H18" i="49"/>
  <c r="E18" i="49"/>
  <c r="H17" i="49"/>
  <c r="E17" i="49"/>
  <c r="H16" i="49"/>
  <c r="E16" i="49"/>
  <c r="H15" i="49"/>
  <c r="E15" i="49"/>
  <c r="H14" i="49"/>
  <c r="E14" i="49"/>
  <c r="H13" i="49"/>
  <c r="E13" i="49"/>
  <c r="H12" i="49"/>
  <c r="E12" i="49"/>
  <c r="H11" i="49"/>
  <c r="E11" i="49"/>
  <c r="H10" i="49"/>
  <c r="E10" i="49"/>
  <c r="H9" i="49"/>
  <c r="E9" i="49"/>
  <c r="H8" i="49"/>
  <c r="E8" i="49"/>
  <c r="H7" i="49"/>
  <c r="E7" i="49"/>
  <c r="H6" i="49"/>
  <c r="E6" i="49"/>
  <c r="H5" i="49"/>
  <c r="E5" i="49"/>
  <c r="H4" i="49"/>
  <c r="E4" i="49"/>
  <c r="K46" i="48"/>
  <c r="K47" i="48" s="1"/>
  <c r="L44" i="48" s="1"/>
  <c r="H40" i="48"/>
  <c r="E40" i="48"/>
  <c r="H39" i="48"/>
  <c r="E39" i="48"/>
  <c r="H38" i="48"/>
  <c r="E38" i="48"/>
  <c r="H37" i="48"/>
  <c r="E37" i="48"/>
  <c r="H36" i="48"/>
  <c r="E36" i="48"/>
  <c r="H35" i="48"/>
  <c r="E35" i="48"/>
  <c r="H34" i="48"/>
  <c r="E34" i="48"/>
  <c r="H33" i="48"/>
  <c r="E33" i="48"/>
  <c r="H32" i="48"/>
  <c r="E32" i="48"/>
  <c r="H31" i="48"/>
  <c r="E31" i="48"/>
  <c r="H30" i="48"/>
  <c r="E30" i="48"/>
  <c r="H29" i="48"/>
  <c r="E29" i="48"/>
  <c r="H28" i="48"/>
  <c r="E28" i="48"/>
  <c r="H27" i="48"/>
  <c r="E27" i="48"/>
  <c r="H26" i="48"/>
  <c r="E26" i="48"/>
  <c r="H25" i="48"/>
  <c r="E25" i="48"/>
  <c r="H24" i="48"/>
  <c r="E24" i="48"/>
  <c r="H23" i="48"/>
  <c r="E23" i="48"/>
  <c r="H22" i="48"/>
  <c r="E22" i="48"/>
  <c r="H21" i="48"/>
  <c r="E21" i="48"/>
  <c r="H20" i="48"/>
  <c r="E20" i="48"/>
  <c r="H19" i="48"/>
  <c r="E19" i="48"/>
  <c r="H18" i="48"/>
  <c r="E18" i="48"/>
  <c r="H17" i="48"/>
  <c r="E17" i="48"/>
  <c r="H16" i="48"/>
  <c r="E16" i="48"/>
  <c r="H15" i="48"/>
  <c r="E15" i="48"/>
  <c r="H14" i="48"/>
  <c r="E14" i="48"/>
  <c r="H13" i="48"/>
  <c r="E13" i="48"/>
  <c r="H12" i="48"/>
  <c r="E12" i="48"/>
  <c r="H11" i="48"/>
  <c r="E11" i="48"/>
  <c r="H10" i="48"/>
  <c r="E10" i="48"/>
  <c r="H9" i="48"/>
  <c r="E9" i="48"/>
  <c r="H8" i="48"/>
  <c r="E8" i="48"/>
  <c r="H7" i="48"/>
  <c r="E7" i="48"/>
  <c r="H6" i="48"/>
  <c r="E6" i="48"/>
  <c r="H5" i="48"/>
  <c r="E5" i="48"/>
  <c r="H4" i="48"/>
  <c r="E4" i="48"/>
  <c r="K52" i="45"/>
  <c r="K53" i="45" s="1"/>
  <c r="L45" i="45" s="1"/>
  <c r="H40" i="45"/>
  <c r="H39" i="45"/>
  <c r="H38" i="45"/>
  <c r="H37" i="45"/>
  <c r="H36" i="45"/>
  <c r="H35" i="45"/>
  <c r="H34" i="45"/>
  <c r="H33" i="45"/>
  <c r="H32" i="45"/>
  <c r="H31" i="45"/>
  <c r="H30" i="45"/>
  <c r="H29" i="45"/>
  <c r="H28" i="45"/>
  <c r="H27" i="45"/>
  <c r="H26" i="45"/>
  <c r="H25" i="45"/>
  <c r="H24" i="45"/>
  <c r="H23" i="45"/>
  <c r="H22" i="45"/>
  <c r="H21" i="45"/>
  <c r="H20" i="45"/>
  <c r="H19" i="45"/>
  <c r="H18" i="45"/>
  <c r="H17" i="45"/>
  <c r="H16" i="45"/>
  <c r="H15" i="45"/>
  <c r="H14" i="45"/>
  <c r="H13" i="45"/>
  <c r="H12" i="45"/>
  <c r="H11" i="45"/>
  <c r="H10" i="45"/>
  <c r="H9" i="45"/>
  <c r="H8" i="45"/>
  <c r="H7" i="45"/>
  <c r="H6" i="45"/>
  <c r="H5" i="45"/>
  <c r="H4" i="45"/>
  <c r="E6" i="45"/>
  <c r="E7" i="45"/>
  <c r="E8" i="45"/>
  <c r="E9" i="45"/>
  <c r="E10" i="45"/>
  <c r="E11" i="45"/>
  <c r="E12" i="45"/>
  <c r="E13" i="45"/>
  <c r="E14" i="45"/>
  <c r="E15" i="45"/>
  <c r="E16" i="45"/>
  <c r="E17" i="45"/>
  <c r="E18" i="45"/>
  <c r="E19" i="45"/>
  <c r="E20" i="45"/>
  <c r="E21" i="45"/>
  <c r="E22" i="45"/>
  <c r="E23" i="45"/>
  <c r="E24" i="45"/>
  <c r="E25" i="45"/>
  <c r="E26" i="45"/>
  <c r="E27" i="45"/>
  <c r="E28" i="45"/>
  <c r="E29" i="45"/>
  <c r="E30" i="45"/>
  <c r="E31" i="45"/>
  <c r="E32" i="45"/>
  <c r="E33" i="45"/>
  <c r="E34" i="45"/>
  <c r="E35" i="45"/>
  <c r="E36" i="45"/>
  <c r="E37" i="45"/>
  <c r="E38" i="45"/>
  <c r="E39" i="45"/>
  <c r="E40" i="45"/>
  <c r="E5" i="45"/>
  <c r="E4" i="45"/>
  <c r="L45" i="48" l="1"/>
  <c r="L46" i="48"/>
  <c r="K50" i="40"/>
  <c r="K46" i="40"/>
  <c r="K49" i="40"/>
  <c r="K45" i="40"/>
  <c r="K47" i="40"/>
  <c r="K53" i="52"/>
  <c r="L45" i="52" s="1"/>
  <c r="L45" i="51"/>
  <c r="L52" i="51"/>
  <c r="L44" i="51"/>
  <c r="L47" i="51"/>
  <c r="L51" i="51"/>
  <c r="L50" i="51"/>
  <c r="L49" i="51"/>
  <c r="L48" i="51"/>
  <c r="L46" i="51"/>
  <c r="L45" i="50"/>
  <c r="L52" i="50"/>
  <c r="L44" i="50"/>
  <c r="L51" i="50"/>
  <c r="L48" i="50"/>
  <c r="L50" i="50"/>
  <c r="L49" i="50"/>
  <c r="L47" i="50"/>
  <c r="L46" i="50"/>
  <c r="K53" i="49"/>
  <c r="L45" i="49" s="1"/>
  <c r="L52" i="45"/>
  <c r="L51" i="45"/>
  <c r="L44" i="45"/>
  <c r="L50" i="45"/>
  <c r="L49" i="45"/>
  <c r="L48" i="45"/>
  <c r="L47" i="45"/>
  <c r="L46" i="45"/>
  <c r="L50" i="49" l="1"/>
  <c r="L51" i="49"/>
  <c r="L47" i="49"/>
  <c r="L44" i="49"/>
  <c r="L49" i="49"/>
  <c r="L52" i="52"/>
  <c r="L46" i="52"/>
  <c r="L47" i="52"/>
  <c r="L49" i="52"/>
  <c r="L50" i="52"/>
  <c r="L51" i="52"/>
  <c r="L44" i="52"/>
  <c r="L48" i="52"/>
  <c r="L46" i="49"/>
  <c r="L48" i="49"/>
  <c r="L52" i="49"/>
  <c r="J52" i="6" l="1"/>
  <c r="J53" i="6" s="1"/>
  <c r="K49" i="6" s="1"/>
  <c r="L46" i="43"/>
  <c r="K46" i="43"/>
  <c r="K48" i="6" l="1"/>
  <c r="K47" i="6"/>
  <c r="K46" i="6"/>
  <c r="K45" i="6"/>
  <c r="K44" i="6"/>
  <c r="K52" i="6"/>
  <c r="K51" i="6"/>
  <c r="K50" i="6"/>
  <c r="F3" i="40"/>
  <c r="M43" i="40"/>
  <c r="M41" i="40"/>
  <c r="K41" i="40" l="1"/>
  <c r="K43" i="40"/>
  <c r="G11" i="6" l="1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C24" i="27"/>
  <c r="D24" i="27"/>
  <c r="E24" i="27"/>
  <c r="F24" i="27"/>
  <c r="G24" i="27"/>
  <c r="H24" i="27"/>
  <c r="I24" i="27"/>
  <c r="K40" i="53" s="1"/>
  <c r="B24" i="27"/>
  <c r="J12" i="27"/>
  <c r="C12" i="27"/>
  <c r="D12" i="27"/>
  <c r="E12" i="27"/>
  <c r="F12" i="27"/>
  <c r="G12" i="27"/>
  <c r="H12" i="27"/>
  <c r="I12" i="27"/>
  <c r="B12" i="27"/>
  <c r="J23" i="41" l="1"/>
  <c r="L39" i="53" s="1"/>
  <c r="J21" i="41"/>
  <c r="Q39" i="41" s="1"/>
  <c r="J22" i="41"/>
  <c r="R39" i="41" s="1"/>
  <c r="J20" i="41"/>
  <c r="L36" i="53" s="1"/>
  <c r="J19" i="41"/>
  <c r="L35" i="53" s="1"/>
  <c r="J18" i="41"/>
  <c r="L34" i="53" s="1"/>
  <c r="J17" i="41"/>
  <c r="L33" i="53" s="1"/>
  <c r="J12" i="41"/>
  <c r="I12" i="41"/>
  <c r="H12" i="41"/>
  <c r="G12" i="41"/>
  <c r="F12" i="41"/>
  <c r="E12" i="41"/>
  <c r="D12" i="41"/>
  <c r="C12" i="41"/>
  <c r="B12" i="41"/>
  <c r="J23" i="53" l="1"/>
  <c r="L38" i="53"/>
  <c r="J22" i="53"/>
  <c r="L37" i="53"/>
  <c r="J18" i="53"/>
  <c r="M39" i="41"/>
  <c r="J19" i="53"/>
  <c r="N39" i="41"/>
  <c r="J20" i="53"/>
  <c r="O39" i="41"/>
  <c r="J21" i="53"/>
  <c r="P39" i="41"/>
  <c r="J24" i="53"/>
  <c r="J24" i="41"/>
  <c r="J25" i="53" l="1"/>
  <c r="L40" i="53"/>
  <c r="J23" i="27"/>
  <c r="J39" i="53" s="1"/>
  <c r="J18" i="27"/>
  <c r="J34" i="53" s="1"/>
  <c r="J19" i="27"/>
  <c r="J35" i="53" s="1"/>
  <c r="J20" i="27"/>
  <c r="J36" i="53" s="1"/>
  <c r="J22" i="27"/>
  <c r="J38" i="53" s="1"/>
  <c r="J21" i="27"/>
  <c r="J37" i="53" s="1"/>
  <c r="J17" i="27"/>
  <c r="J33" i="53" s="1"/>
  <c r="J24" i="27" l="1"/>
  <c r="J40" i="53" s="1"/>
  <c r="G6" i="6" l="1"/>
  <c r="G7" i="6"/>
  <c r="G8" i="6"/>
  <c r="G9" i="6"/>
  <c r="G10" i="6"/>
  <c r="G5" i="6"/>
  <c r="G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Wank, Annett</author>
    <author xml:space="preserve"> </author>
  </authors>
  <commentList>
    <comment ref="B3" authorId="0" shapeId="0" xr:uid="{00000000-0006-0000-0100-000001000000}">
      <text>
        <r>
          <rPr>
            <sz val="7"/>
            <color indexed="81"/>
            <rFont val="Calibri"/>
            <family val="2"/>
            <scheme val="minor"/>
          </rPr>
          <t>Gebietsstand 1994, d. h. unter Berücksichtigung der Staatsverträge mit den Bundesländern Brandenburg und Niedersachsen.</t>
        </r>
      </text>
    </comment>
    <comment ref="G3" authorId="0" shapeId="0" xr:uid="{00000000-0006-0000-0100-000002000000}">
      <text>
        <r>
          <rPr>
            <sz val="7"/>
            <color indexed="81"/>
            <rFont val="Calibri"/>
            <family val="2"/>
            <scheme val="minor"/>
          </rPr>
          <t>Einschließlich Nachwahl im Wahlkreis 33 – Rügen I am 18. September 2011.</t>
        </r>
      </text>
    </comment>
    <comment ref="A8" authorId="1" shapeId="0" xr:uid="{00000000-0006-0000-0100-000003000000}">
      <text>
        <r>
          <rPr>
            <sz val="7"/>
            <color indexed="81"/>
            <rFont val="Calibri"/>
            <family val="2"/>
            <scheme val="minor"/>
          </rPr>
          <t>Bis Juli 2005 PDS, bis Juni 2007 Die Linke., bis Oktober 2024 DIE LINKE.</t>
        </r>
      </text>
    </comment>
    <comment ref="A9" authorId="1" shapeId="0" xr:uid="{00000000-0006-0000-0100-000004000000}">
      <text>
        <r>
          <rPr>
            <sz val="7"/>
            <color indexed="81"/>
            <rFont val="Calibri"/>
            <family val="2"/>
            <scheme val="minor"/>
          </rPr>
          <t>1990 einschließlich Listenvereinigung B90/Gr.</t>
        </r>
      </text>
    </comment>
    <comment ref="A10" authorId="1" shapeId="0" xr:uid="{00000000-0006-0000-0100-000005000000}">
      <text>
        <r>
          <rPr>
            <sz val="7"/>
            <color indexed="81"/>
            <rFont val="Calibri"/>
            <family val="2"/>
            <scheme val="minor"/>
          </rPr>
          <t>Bis Mai 2002 F.D.P.</t>
        </r>
      </text>
    </comment>
    <comment ref="B15" authorId="0" shapeId="0" xr:uid="{00000000-0006-0000-0100-000006000000}">
      <text>
        <r>
          <rPr>
            <sz val="7"/>
            <color indexed="81"/>
            <rFont val="Calibri"/>
            <family val="2"/>
            <scheme val="minor"/>
          </rPr>
          <t>Gebietsstand 1994, d. h. unter Berücksichtigung der Staatsverträge mit den Bundesländern Brandenburg und Niedersachsen.</t>
        </r>
      </text>
    </comment>
    <comment ref="G15" authorId="0" shapeId="0" xr:uid="{00000000-0006-0000-0100-000007000000}">
      <text>
        <r>
          <rPr>
            <sz val="7"/>
            <color indexed="81"/>
            <rFont val="Calibri"/>
            <family val="2"/>
            <scheme val="minor"/>
          </rPr>
          <t>Einschließlich Nachwahl im Wahlkreis 33 – Rügen I am 18. September 2011.</t>
        </r>
      </text>
    </comment>
    <comment ref="A20" authorId="1" shapeId="0" xr:uid="{00000000-0006-0000-0100-000008000000}">
      <text>
        <r>
          <rPr>
            <sz val="7"/>
            <color indexed="81"/>
            <rFont val="Calibri"/>
            <family val="2"/>
            <scheme val="minor"/>
          </rPr>
          <t>Bis Juli 2005 PDS, bis Juni 2007 Die Linke., bis Oktober 2024 DIE LINKE.</t>
        </r>
      </text>
    </comment>
    <comment ref="A21" authorId="1" shapeId="0" xr:uid="{00000000-0006-0000-0100-000009000000}">
      <text>
        <r>
          <rPr>
            <sz val="7"/>
            <color indexed="81"/>
            <rFont val="Calibri"/>
            <family val="2"/>
            <scheme val="minor"/>
          </rPr>
          <t>1990 einschließlich Listenvereinigung B90/Gr.</t>
        </r>
      </text>
    </comment>
    <comment ref="A22" authorId="1" shapeId="0" xr:uid="{00000000-0006-0000-0100-00000A000000}">
      <text>
        <r>
          <rPr>
            <sz val="7"/>
            <color indexed="81"/>
            <rFont val="Calibri"/>
            <family val="2"/>
            <scheme val="minor"/>
          </rPr>
          <t>Bis Mai 2002 F.D.P.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Wank, Annett</author>
    <author xml:space="preserve"> </author>
  </authors>
  <commentList>
    <comment ref="B3" authorId="0" shapeId="0" xr:uid="{00000000-0006-0000-0200-000001000000}">
      <text>
        <r>
          <rPr>
            <sz val="7"/>
            <color indexed="81"/>
            <rFont val="Calibri"/>
            <family val="2"/>
            <scheme val="minor"/>
          </rPr>
          <t>Gebietsstand 1994, d. h. unter Berücksichtigung der Staatsverträge mit den Bundesländern Brandenburg und Niedersachsen.</t>
        </r>
      </text>
    </comment>
    <comment ref="G3" authorId="0" shapeId="0" xr:uid="{00000000-0006-0000-0200-000002000000}">
      <text>
        <r>
          <rPr>
            <sz val="7"/>
            <color indexed="81"/>
            <rFont val="Calibri"/>
            <family val="2"/>
            <scheme val="minor"/>
          </rPr>
          <t>Einschließlich Nachwahl im Wahlkreis 33 – Rügen I am 18. September 2011.</t>
        </r>
      </text>
    </comment>
    <comment ref="A8" authorId="1" shapeId="0" xr:uid="{00000000-0006-0000-0200-000003000000}">
      <text>
        <r>
          <rPr>
            <sz val="7"/>
            <color indexed="81"/>
            <rFont val="Calibri"/>
            <family val="2"/>
            <scheme val="minor"/>
          </rPr>
          <t>Bis Juli 2005 PDS, bis Juni 2007 Die Linke., bis Oktober 2024 DIE LINKE.</t>
        </r>
      </text>
    </comment>
    <comment ref="A9" authorId="1" shapeId="0" xr:uid="{00000000-0006-0000-0200-000004000000}">
      <text>
        <r>
          <rPr>
            <sz val="7"/>
            <color indexed="81"/>
            <rFont val="Calibri"/>
            <family val="2"/>
            <scheme val="minor"/>
          </rPr>
          <t>1990 einschließlich Listenvereinigung B90/Gr.</t>
        </r>
      </text>
    </comment>
    <comment ref="A10" authorId="1" shapeId="0" xr:uid="{00000000-0006-0000-0200-000005000000}">
      <text>
        <r>
          <rPr>
            <sz val="7"/>
            <color indexed="81"/>
            <rFont val="Calibri"/>
            <family val="2"/>
            <scheme val="minor"/>
          </rPr>
          <t>Bis Mai 2002 F.D.P.</t>
        </r>
      </text>
    </comment>
    <comment ref="B15" authorId="0" shapeId="0" xr:uid="{00000000-0006-0000-0200-000006000000}">
      <text>
        <r>
          <rPr>
            <sz val="7"/>
            <color indexed="81"/>
            <rFont val="Calibri"/>
            <family val="2"/>
            <scheme val="minor"/>
          </rPr>
          <t>Gebietsstand 1994, d. h. unter Berücksichtigung der Staatsverträge mit den Bundesländern Brandenburg und Niedersachsen.</t>
        </r>
      </text>
    </comment>
    <comment ref="G15" authorId="0" shapeId="0" xr:uid="{00000000-0006-0000-0200-000007000000}">
      <text>
        <r>
          <rPr>
            <sz val="7"/>
            <color indexed="81"/>
            <rFont val="Calibri"/>
            <family val="2"/>
            <scheme val="minor"/>
          </rPr>
          <t>Einschließlich Nachwahl im Wahlkreis 33 – Rügen I am 18. September 2011.</t>
        </r>
      </text>
    </comment>
    <comment ref="A20" authorId="1" shapeId="0" xr:uid="{00000000-0006-0000-0200-000008000000}">
      <text>
        <r>
          <rPr>
            <sz val="7"/>
            <color indexed="81"/>
            <rFont val="Calibri"/>
            <family val="2"/>
            <scheme val="minor"/>
          </rPr>
          <t>Bis Juli 2005 PDS, bis Juni 2007 Die Linke., bis Oktober 2024 DIE LINKE.</t>
        </r>
      </text>
    </comment>
    <comment ref="A21" authorId="1" shapeId="0" xr:uid="{00000000-0006-0000-0200-000009000000}">
      <text>
        <r>
          <rPr>
            <sz val="7"/>
            <color indexed="81"/>
            <rFont val="Calibri"/>
            <family val="2"/>
            <scheme val="minor"/>
          </rPr>
          <t>1990 einschließlich Listenvereinigung B90/Gr.</t>
        </r>
      </text>
    </comment>
    <comment ref="A22" authorId="1" shapeId="0" xr:uid="{00000000-0006-0000-0200-00000A000000}">
      <text>
        <r>
          <rPr>
            <sz val="7"/>
            <color indexed="81"/>
            <rFont val="Calibri"/>
            <family val="2"/>
            <scheme val="minor"/>
          </rPr>
          <t>Bis Mai 2002 F.D.P.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13" authorId="0" shapeId="0" xr:uid="{00000000-0006-0000-0400-000001000000}">
      <text>
        <r>
          <rPr>
            <sz val="7"/>
            <color indexed="81"/>
            <rFont val="Calibri"/>
            <family val="2"/>
            <scheme val="minor"/>
          </rPr>
          <t>Bis Juli 2005 PDS, bis Juni 2007 Die Linke., bis Oktober 2024 DIE LINKE.</t>
        </r>
      </text>
    </comment>
    <comment ref="A30" authorId="0" shapeId="0" xr:uid="{00000000-0006-0000-0400-000002000000}">
      <text>
        <r>
          <rPr>
            <sz val="7"/>
            <color indexed="81"/>
            <rFont val="Calibri"/>
            <family val="2"/>
            <scheme val="minor"/>
          </rPr>
          <t>Bis Juli 2005 PDS, bis Juni 2007 Die Linke., bis Oktober 2024 DIE LINKE.</t>
        </r>
      </text>
    </comment>
  </commentList>
</comments>
</file>

<file path=xl/sharedStrings.xml><?xml version="1.0" encoding="utf-8"?>
<sst xmlns="http://schemas.openxmlformats.org/spreadsheetml/2006/main" count="1337" uniqueCount="320">
  <si>
    <t>Partei</t>
  </si>
  <si>
    <t>x</t>
  </si>
  <si>
    <t>Insgesamt</t>
  </si>
  <si>
    <t>Merkmal</t>
  </si>
  <si>
    <t>Wahlberechtigte:</t>
  </si>
  <si>
    <t>Ungültige Stimmen</t>
  </si>
  <si>
    <t>Gültige Stimmen</t>
  </si>
  <si>
    <t>GRÜNE</t>
  </si>
  <si>
    <t>Wählerinnen und Wähler:</t>
  </si>
  <si>
    <t>Wahlbeteiligung:</t>
  </si>
  <si>
    <t>CDU</t>
  </si>
  <si>
    <t>BSW</t>
  </si>
  <si>
    <t>Sonstige</t>
  </si>
  <si>
    <t>Jahr</t>
  </si>
  <si>
    <t>Wahlbeteiligung 
in %</t>
  </si>
  <si>
    <t>Daten der Grafik: Wahlbeteiligung im Zeitvergleich</t>
  </si>
  <si>
    <t>AfD</t>
  </si>
  <si>
    <t>SPD</t>
  </si>
  <si>
    <t>FDP</t>
  </si>
  <si>
    <t>Diese Ergebnisse finden Sie als Kurzbericht im PDF- und XLSX-Format</t>
  </si>
  <si>
    <t>auf den Internetseiten des Statistischen Amtes Mecklenburg-Vorpommern.</t>
  </si>
  <si>
    <t>16.10.
1994</t>
  </si>
  <si>
    <t>27.09.
1998</t>
  </si>
  <si>
    <t>22.09.
2002</t>
  </si>
  <si>
    <t>26.09.
2021</t>
  </si>
  <si>
    <t>Land
Wahlkreis</t>
  </si>
  <si>
    <t>Mecklenburg-Vorpommern</t>
  </si>
  <si>
    <t>Wahl-
kreis-
Nr.</t>
  </si>
  <si>
    <t>Land</t>
  </si>
  <si>
    <t>Baden-Württemberg</t>
  </si>
  <si>
    <t>Bayern</t>
  </si>
  <si>
    <t>Berlin</t>
  </si>
  <si>
    <t>Brandenburg</t>
  </si>
  <si>
    <t>Bremen</t>
  </si>
  <si>
    <t>Hamburg</t>
  </si>
  <si>
    <t>Hessen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</si>
  <si>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</si>
  <si>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</si>
  <si>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</si>
  <si>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</si>
  <si>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</si>
  <si>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</si>
  <si>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</si>
  <si>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</si>
  <si>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-</t>
  </si>
  <si>
    <t>Anzahl der gültigen Stimmen ab 1990   – Zweitstimmen –</t>
  </si>
  <si>
    <t>Anteil der Stimmen ab 1990   – Zweitstimmen –</t>
  </si>
  <si>
    <t>Anteil der Stimmen ab 1990   – Erststimmen –</t>
  </si>
  <si>
    <r>
      <t xml:space="preserve">Die Linke </t>
    </r>
    <r>
      <rPr>
        <sz val="6"/>
        <rFont val="Calibri"/>
        <family val="2"/>
        <scheme val="minor"/>
      </rPr>
      <t>1)</t>
    </r>
  </si>
  <si>
    <t>Die Linke</t>
  </si>
  <si>
    <t>Urne</t>
  </si>
  <si>
    <t>Brief</t>
  </si>
  <si>
    <t>Wahlkreis (Erststimmen)</t>
  </si>
  <si>
    <t>Landesliste (Zweitstimmen)</t>
  </si>
  <si>
    <t>2021 in %</t>
  </si>
  <si>
    <t>Wahlberechtigte</t>
  </si>
  <si>
    <t>Wahlbeteiligung
2021
in %</t>
  </si>
  <si>
    <t xml:space="preserve">Wahlberechtigte
2021
</t>
  </si>
  <si>
    <t>Veränderung der 
Wahlbeteiligung
in Prozentpunkten</t>
  </si>
  <si>
    <t>Sitze</t>
  </si>
  <si>
    <r>
      <t xml:space="preserve">02.12.
1990 </t>
    </r>
    <r>
      <rPr>
        <sz val="6"/>
        <color theme="1"/>
        <rFont val="Calibri"/>
        <family val="2"/>
        <scheme val="minor"/>
      </rPr>
      <t>4)</t>
    </r>
  </si>
  <si>
    <t>4)  Gebietsstand 1994, d. h. unter Berücksichtigung der Staatsverträge mit den Bundesländern Brandenburg und Niedersachsen.</t>
  </si>
  <si>
    <t>Landtagswahlen in Mecklenburg-Vorpommern</t>
  </si>
  <si>
    <t>…nach Landesliste</t>
  </si>
  <si>
    <t>...Direktmandate</t>
  </si>
  <si>
    <t xml:space="preserve">...Direktmandate </t>
  </si>
  <si>
    <t xml:space="preserve">…nach Landesliste </t>
  </si>
  <si>
    <t>Daten der Grafik: Sitzverteilung im Landtag Mecklenburg-Vorpommern 2026 (vorläufiges Ergebnis)</t>
  </si>
  <si>
    <r>
      <t xml:space="preserve">Landtagswahl </t>
    </r>
    <r>
      <rPr>
        <b/>
        <sz val="8.5"/>
        <color theme="1"/>
        <rFont val="Calibri"/>
        <family val="2"/>
        <scheme val="minor"/>
      </rPr>
      <t>2026</t>
    </r>
    <r>
      <rPr>
        <sz val="8.5"/>
        <color theme="1"/>
        <rFont val="Calibri"/>
        <family val="2"/>
        <scheme val="minor"/>
      </rPr>
      <t xml:space="preserve">
(vorläufiges Ergebnis)
Sitze insgesamt
</t>
    </r>
    <r>
      <rPr>
        <i/>
        <sz val="8.5"/>
        <color theme="1"/>
        <rFont val="Calibri"/>
        <family val="2"/>
        <scheme val="minor"/>
      </rPr>
      <t>davon...</t>
    </r>
  </si>
  <si>
    <r>
      <t xml:space="preserve">Landtagswahl </t>
    </r>
    <r>
      <rPr>
        <b/>
        <sz val="8.5"/>
        <color theme="1"/>
        <rFont val="Calibri"/>
        <family val="2"/>
        <scheme val="minor"/>
      </rPr>
      <t>2021</t>
    </r>
    <r>
      <rPr>
        <sz val="8.5"/>
        <color theme="1"/>
        <rFont val="Calibri"/>
        <family val="2"/>
        <scheme val="minor"/>
      </rPr>
      <t xml:space="preserve">
Sitze insgesamt
</t>
    </r>
    <r>
      <rPr>
        <i/>
        <sz val="8.5"/>
        <color theme="1"/>
        <rFont val="Calibri"/>
        <family val="2"/>
        <scheme val="minor"/>
      </rPr>
      <t>davon...</t>
    </r>
  </si>
  <si>
    <t>17.09.
2006</t>
  </si>
  <si>
    <t>04.09.
2016</t>
  </si>
  <si>
    <t>20.09.
2026
(vorläufig)</t>
  </si>
  <si>
    <r>
      <t xml:space="preserve">04.09.
2011 </t>
    </r>
    <r>
      <rPr>
        <sz val="6"/>
        <color theme="1"/>
        <rFont val="Calibri"/>
        <family val="2"/>
        <scheme val="minor"/>
      </rPr>
      <t>5)</t>
    </r>
  </si>
  <si>
    <t>Daten der Grafik: Gewinne/Verluste der Parteien bei der Landtagswahl 2026 gegenüber 2021 (vorläufiges Ergebnis)</t>
  </si>
  <si>
    <t>%</t>
  </si>
  <si>
    <t>Wählerinnen und Wähler</t>
  </si>
  <si>
    <t>Einheit</t>
  </si>
  <si>
    <t>Anzahl</t>
  </si>
  <si>
    <t>Ungültige Zweitstimmen</t>
  </si>
  <si>
    <t>davon entfallen auf</t>
  </si>
  <si>
    <t xml:space="preserve">1)  Bis Oktober 2024 DIE LINKE. </t>
  </si>
  <si>
    <t>…Urnenwahl</t>
  </si>
  <si>
    <t>…Briefwahl</t>
  </si>
  <si>
    <t>...Urnenwahl</t>
  </si>
  <si>
    <t>...Briefwahl</t>
  </si>
  <si>
    <r>
      <t xml:space="preserve">Landtagswahl </t>
    </r>
    <r>
      <rPr>
        <b/>
        <sz val="8.5"/>
        <color theme="1"/>
        <rFont val="Calibri"/>
        <family val="2"/>
        <scheme val="minor"/>
      </rPr>
      <t>2026</t>
    </r>
    <r>
      <rPr>
        <sz val="8.5"/>
        <color theme="1"/>
        <rFont val="Calibri"/>
        <family val="2"/>
        <scheme val="minor"/>
      </rPr>
      <t xml:space="preserve">
(vorläufiges Ergebnis)
insgesamt
</t>
    </r>
    <r>
      <rPr>
        <i/>
        <sz val="8.5"/>
        <color theme="1"/>
        <rFont val="Calibri"/>
        <family val="2"/>
        <scheme val="minor"/>
      </rPr>
      <t>davon...</t>
    </r>
  </si>
  <si>
    <r>
      <t xml:space="preserve">Landtagswahl </t>
    </r>
    <r>
      <rPr>
        <b/>
        <sz val="8.5"/>
        <color theme="1"/>
        <rFont val="Calibri"/>
        <family val="2"/>
        <scheme val="minor"/>
      </rPr>
      <t>2021</t>
    </r>
    <r>
      <rPr>
        <sz val="8.5"/>
        <color theme="1"/>
        <rFont val="Calibri"/>
        <family val="2"/>
        <scheme val="minor"/>
      </rPr>
      <t xml:space="preserve">
insgesamt
</t>
    </r>
    <r>
      <rPr>
        <i/>
        <sz val="8.5"/>
        <color theme="1"/>
        <rFont val="Calibri"/>
        <family val="2"/>
        <scheme val="minor"/>
      </rPr>
      <t>davon...</t>
    </r>
  </si>
  <si>
    <t>Daten der Grafik: Briefwahlanteil bei Landtagswahlen in Mecklenburg-Vorpommern seit 1990</t>
  </si>
  <si>
    <t>2026 (vorläufig)</t>
  </si>
  <si>
    <t>Anzahl der gültigen Stimmen ab 1990  – Erststimmen –</t>
  </si>
  <si>
    <t>5)  Einschließlich Nachwahl im Wahlkreis 33 – Rügen I am 18. September 2011.</t>
  </si>
  <si>
    <t xml:space="preserve">Greifswald </t>
  </si>
  <si>
    <t xml:space="preserve">Neubrandenburg I </t>
  </si>
  <si>
    <t xml:space="preserve">Neubrandenburg II </t>
  </si>
  <si>
    <t xml:space="preserve">Hansestadt Rostock I </t>
  </si>
  <si>
    <t xml:space="preserve">Hansestadt Rostock II </t>
  </si>
  <si>
    <t xml:space="preserve">Hansestadt Rostock III </t>
  </si>
  <si>
    <t xml:space="preserve">Hansestadt Rostock IV </t>
  </si>
  <si>
    <t xml:space="preserve">Schwerin I </t>
  </si>
  <si>
    <t xml:space="preserve">Schwerin II </t>
  </si>
  <si>
    <t xml:space="preserve">Wismar </t>
  </si>
  <si>
    <t>Landkreis Rostock I</t>
  </si>
  <si>
    <t>Landkreis Rostock II</t>
  </si>
  <si>
    <t>Landkreis Rostock III</t>
  </si>
  <si>
    <t>Landkreis Rostock IV</t>
  </si>
  <si>
    <t>Ludwigslust-Parchim I</t>
  </si>
  <si>
    <t>Ludwigslust-Parchim II</t>
  </si>
  <si>
    <t xml:space="preserve">Ludwigslust-Parchim III </t>
  </si>
  <si>
    <t>Vorpommern-Rügen I</t>
  </si>
  <si>
    <t xml:space="preserve">Stralsund II </t>
  </si>
  <si>
    <t xml:space="preserve">Nordwestmecklenburg I </t>
  </si>
  <si>
    <t xml:space="preserve">Nordwestmecklenburg II </t>
  </si>
  <si>
    <t>Vorpommern-Greifswald II</t>
  </si>
  <si>
    <t>Vorpommern-Greifswald III</t>
  </si>
  <si>
    <t>Ludwigslust-Parchim IV</t>
  </si>
  <si>
    <t>Ludwigslust-Parchim V</t>
  </si>
  <si>
    <t>Vorpommern-Rügen IV</t>
  </si>
  <si>
    <t>Vorpommern-Rügen V</t>
  </si>
  <si>
    <t>Vorpommern-Greifswald IV</t>
  </si>
  <si>
    <t>Vorpommern-Greifswald V</t>
  </si>
  <si>
    <t>Mecklenburgische Seenplatte II</t>
  </si>
  <si>
    <t>Mecklenburgische Seenplatte III</t>
  </si>
  <si>
    <t>Mecklenburgische Seenplatte IV</t>
  </si>
  <si>
    <t>Mecklenburgische Seenplatte V</t>
  </si>
  <si>
    <t>Vorpommern-Rügen II – Stralsund III</t>
  </si>
  <si>
    <t xml:space="preserve">Vorpommern-Rügen III – Stralsund I </t>
  </si>
  <si>
    <t xml:space="preserve">13
</t>
  </si>
  <si>
    <t xml:space="preserve">Wahlberechtigte 2026
</t>
  </si>
  <si>
    <t>Wahlbeteiligung
2026
(vorläufiges Ergebnis)
in %</t>
  </si>
  <si>
    <t>Wahlkreis 
(Erststimmen)
Anzahl</t>
  </si>
  <si>
    <t>Wahlkreis 
(Erststimmen)
Mandate</t>
  </si>
  <si>
    <t>Landesliste 
(Zweitstimmen)
Anzahl</t>
  </si>
  <si>
    <t>Landesliste 
(Zweitstimmen)
Mandate</t>
  </si>
  <si>
    <t>Datum 
der 
Landtagswahl</t>
  </si>
  <si>
    <t>Wahl-
beteiligung
in %</t>
  </si>
  <si>
    <t>Wahlkreis 
(Erststimmen)
Anteil in %</t>
  </si>
  <si>
    <t>Landesliste 
(Zweitstimmen)
Anteil in %</t>
  </si>
  <si>
    <t xml:space="preserve">    dar. Briefwähler/innen:</t>
  </si>
  <si>
    <t>FREIE WÄHLER</t>
  </si>
  <si>
    <t>DIE LINKE</t>
  </si>
  <si>
    <t>BIW</t>
  </si>
  <si>
    <t>SSW</t>
  </si>
  <si>
    <t>Wahltag</t>
  </si>
  <si>
    <t>Daten der Grafik: Direktmandate im Landtag Mecklenburg-Vorpommern seit 1990</t>
  </si>
  <si>
    <t>Daten der Grafik: Zweitstimmenanteile der Parteien bei den Landtagswahlen seit 1990</t>
  </si>
  <si>
    <t>Durchschnitt 1990 - 2026</t>
  </si>
  <si>
    <t>Län-
der-
kürzel</t>
  </si>
  <si>
    <t>MV</t>
  </si>
  <si>
    <t>RP</t>
  </si>
  <si>
    <t>BW</t>
  </si>
  <si>
    <t>HH</t>
  </si>
  <si>
    <t>BB</t>
  </si>
  <si>
    <t>NW</t>
  </si>
  <si>
    <t>SH</t>
  </si>
  <si>
    <t>SL</t>
  </si>
  <si>
    <t>TH</t>
  </si>
  <si>
    <t>BY</t>
  </si>
  <si>
    <t>HE</t>
  </si>
  <si>
    <t>HB</t>
  </si>
  <si>
    <t>NI</t>
  </si>
  <si>
    <t>BE</t>
  </si>
  <si>
    <t xml:space="preserve"> 20.09.2026</t>
  </si>
  <si>
    <t xml:space="preserve"> 06.09.2026</t>
  </si>
  <si>
    <t xml:space="preserve"> 22.03.2026</t>
  </si>
  <si>
    <t xml:space="preserve"> 08.03.2026</t>
  </si>
  <si>
    <t xml:space="preserve"> 02.03.2025</t>
  </si>
  <si>
    <t xml:space="preserve"> 01.09.2024</t>
  </si>
  <si>
    <t xml:space="preserve"> 08.10.2023</t>
  </si>
  <si>
    <t xml:space="preserve"> 14.05.2023</t>
  </si>
  <si>
    <t xml:space="preserve"> 09.10.2022</t>
  </si>
  <si>
    <t xml:space="preserve"> 15.05.2022</t>
  </si>
  <si>
    <t xml:space="preserve"> 27.03.2022</t>
  </si>
  <si>
    <t xml:space="preserve"> 08.05.2022</t>
  </si>
  <si>
    <t xml:space="preserve"> 22.09.2024</t>
  </si>
  <si>
    <t>SN</t>
  </si>
  <si>
    <t>Wahlbeteiligung der einzelnen Bundesländer bei der jeweiligen Wahl zum Landtag bzw. zur Bürgerschaft</t>
  </si>
  <si>
    <t xml:space="preserve">14
</t>
  </si>
  <si>
    <t xml:space="preserve">20
</t>
  </si>
  <si>
    <t xml:space="preserve">21
</t>
  </si>
  <si>
    <t xml:space="preserve">22
</t>
  </si>
  <si>
    <t xml:space="preserve">24
</t>
  </si>
  <si>
    <t xml:space="preserve">25
</t>
  </si>
  <si>
    <t>Daten der Grafik: Stimmenanteile der SPD bei den Landtagswahlen in Mecklenburg-Vorpommern seit 1990</t>
  </si>
  <si>
    <t>Anteil in %</t>
  </si>
  <si>
    <t>Mecklenburgische Seenplatte I – 
   Vorpommern-Greifswald I</t>
  </si>
  <si>
    <t>Hilfsspalte (Durchschnitt)</t>
  </si>
  <si>
    <t>Durchschnitt 2016 - 2026</t>
  </si>
  <si>
    <t>Daten der Grafik: Stimmenanteile der AfD bei den Landtagswahlen in Mecklenburg-Vorpommern seit 2016</t>
  </si>
  <si>
    <t>Daten der Grafik: Stimmenanteile der CDU bei den Landtagswahlen in Mecklenburg-Vorpommern seit 1990</t>
  </si>
  <si>
    <t>Daten der Grafik: Stimmenanteile der Partei "Die Linke" bei den Landtagswahlen in Mecklenburg-Vorpommern seit 1990</t>
  </si>
  <si>
    <t>Daten der Grafik: Stimmenanteile der Partei "GRÜNE" bei den Landtagswahlen in Mecklenburg-Vorpommern seit 1990</t>
  </si>
  <si>
    <t>Daten der Grafik: Stimmenanteile der FDP bei den Landtagswahlen in Mecklenburg-Vorpommern seit 1990</t>
  </si>
  <si>
    <t>2026 absolut</t>
  </si>
  <si>
    <t>2026 in %</t>
  </si>
  <si>
    <t>2021 
absolut</t>
  </si>
  <si>
    <t>Daten der Grafik: Anteil der Wahlberechtigten mit und ohne Einfluss auf die Mandatsverteilung zur Landtagswahl (Basis: Zweitstimmen)</t>
  </si>
  <si>
    <t>Parteien ohne Mandate</t>
  </si>
  <si>
    <t xml:space="preserve">  Ungültige Stimmen</t>
  </si>
  <si>
    <t xml:space="preserve">  Gültige Stimmen</t>
  </si>
  <si>
    <t>Nichtwählerinnen und -wähler</t>
  </si>
  <si>
    <t>Anteil der Wahlberechtigten mit und ohne Einfluss auf die Mandatsverteilung zur Landtagswahl
Basis: Zweitstimmen</t>
  </si>
  <si>
    <t>Vorläufige Sitzverteilung im 9. Landtag von Mecklenburg-Vorpommern nach der Landtagswahl am 20. September 2026 
sowie Gewinne und Verluste der Parteien gegenüber 2021</t>
  </si>
  <si>
    <t>Daten der Grafik Stimmenverteilung nach Erst- und Zweitstimmen im Landesdurchschnitt 2026 im Vergleich zu 2021</t>
  </si>
  <si>
    <r>
      <t xml:space="preserve">GRÜNE </t>
    </r>
    <r>
      <rPr>
        <sz val="6"/>
        <rFont val="Calibri"/>
        <family val="2"/>
        <scheme val="minor"/>
      </rPr>
      <t>2)</t>
    </r>
  </si>
  <si>
    <r>
      <t xml:space="preserve">FDP </t>
    </r>
    <r>
      <rPr>
        <sz val="6"/>
        <rFont val="Calibri"/>
        <family val="2"/>
        <scheme val="minor"/>
      </rPr>
      <t>3)</t>
    </r>
  </si>
  <si>
    <t xml:space="preserve">1)  Bis Juli 2005 PDS, bis Juni 2007 Die Linke., bis Oktober 2024 DIE LINKE.  –  2) 1990 einschließlich Listenvereinigung B90/Gr. –  3) Bis Mai 2002 F.D.P.  </t>
  </si>
  <si>
    <t>1)  Bis Juli 2005 PDS, bis Juni 2007 Die Linke., bis Oktober 2024 DIE LINKE.  –  2) 1990 einschließlich Listenvereinigung B90/Gr.  –  3) Bis Mai 2002 F.D.P.</t>
  </si>
  <si>
    <t>Erstimmen 2021</t>
  </si>
  <si>
    <t>Zweitstimmen 2021</t>
  </si>
  <si>
    <t xml:space="preserve"> </t>
  </si>
  <si>
    <t>157 Sitze</t>
  </si>
  <si>
    <t>203 Sitze</t>
  </si>
  <si>
    <t>CSU</t>
  </si>
  <si>
    <t>88 Sitze</t>
  </si>
  <si>
    <t>87 Sitze</t>
  </si>
  <si>
    <t>121 Sitze</t>
  </si>
  <si>
    <t>133 Sitze</t>
  </si>
  <si>
    <t>146 Sitze</t>
  </si>
  <si>
    <t>195 Sitze</t>
  </si>
  <si>
    <t>105 Sitze</t>
  </si>
  <si>
    <t>51 Sitze</t>
  </si>
  <si>
    <t>120 Sitze</t>
  </si>
  <si>
    <t>69 Sitze</t>
  </si>
  <si>
    <t>Legende</t>
  </si>
  <si>
    <t>BiW</t>
  </si>
  <si>
    <t>Fraktionslose</t>
  </si>
  <si>
    <t>Die Linke (DIE LINKE)</t>
  </si>
  <si>
    <t>1 = Greifswald</t>
  </si>
  <si>
    <t>2 = Neubrandenburg I</t>
  </si>
  <si>
    <t>3 = Neubrandenburg II</t>
  </si>
  <si>
    <t>4 = Hansestadt Rostock I</t>
  </si>
  <si>
    <t>5 = Hansestadt Rostock II</t>
  </si>
  <si>
    <t>6 = Hansestadt Rostock III</t>
  </si>
  <si>
    <t>7 = Hansestadt Rostock IV</t>
  </si>
  <si>
    <t>8 = Schwerin I</t>
  </si>
  <si>
    <t>9 = Schwerin II</t>
  </si>
  <si>
    <t>10 = Wismar</t>
  </si>
  <si>
    <t>11 = Landkreis Rostock I</t>
  </si>
  <si>
    <t>12 = Landkreis Rostock II</t>
  </si>
  <si>
    <t>13 = Mecklenburgische Seenplatte I – Vorpommern-Greifswald I</t>
  </si>
  <si>
    <t>14 = Mecklenburgische Seenplatte II</t>
  </si>
  <si>
    <t>15 = Landkreis Rostock III</t>
  </si>
  <si>
    <t>16 = Landkreis Rostock IV</t>
  </si>
  <si>
    <t>17 = Ludwigslust-Parchim I</t>
  </si>
  <si>
    <t>18 = Ludwigslust-Parchim II</t>
  </si>
  <si>
    <t>19 = Ludwigslust-Parchim III</t>
  </si>
  <si>
    <t>20 = Mecklenburgische Seenplatte III</t>
  </si>
  <si>
    <t>21 = Mecklenburgische Seenplatte IV</t>
  </si>
  <si>
    <t>22 = Mecklenburgische Seenplatte V</t>
  </si>
  <si>
    <t>23 = Vorpommern-Rügen I</t>
  </si>
  <si>
    <t>24 = Vorpommern-Rügen II – Stralsund III</t>
  </si>
  <si>
    <t>25 = Vorpommern-Rügen III – Stralsund I</t>
  </si>
  <si>
    <t>26 = Stralsund II</t>
  </si>
  <si>
    <t>27 = Nordwestmecklenburg I</t>
  </si>
  <si>
    <t>28 = Nordwestmecklenburg II</t>
  </si>
  <si>
    <t>29 = Vorpommern-Greifswald II</t>
  </si>
  <si>
    <t>30 = Vorpommern-Greifswald III</t>
  </si>
  <si>
    <t>31 = Ludwigslust-Parchim IV</t>
  </si>
  <si>
    <t>32 = Ludwigslust-Parchim V</t>
  </si>
  <si>
    <t>33 = Vorpommern-Rügen IV</t>
  </si>
  <si>
    <t>34 = Vorpommern-Rügen V</t>
  </si>
  <si>
    <t>35 = Vorpommern-Greifswald IV</t>
  </si>
  <si>
    <t>36 = Vorpommern-Greifswald V</t>
  </si>
  <si>
    <t>Wahlkreiseinteilung in Mecklenburg-Vorpommern zur Landtagswahl am 20. September 2026</t>
  </si>
  <si>
    <t>Landesergebnis 2026 (vorläufiges Ergebnis)</t>
  </si>
  <si>
    <t>ST</t>
  </si>
  <si>
    <r>
      <t xml:space="preserve">Sitzverteilung im jeweiligen Landtag bzw. in der jeweiligen Bürgerschaft nach amtlichen Endergebnissen
</t>
    </r>
    <r>
      <rPr>
        <sz val="8"/>
        <color theme="1"/>
        <rFont val="Calibri"/>
        <family val="2"/>
        <scheme val="minor"/>
      </rPr>
      <t>(Quelle: Bundes- bzw. Landeswahlleitung)</t>
    </r>
  </si>
  <si>
    <t>CDU; CSU (Bayern)</t>
  </si>
  <si>
    <t>Stimmenverteilung nach Erst- und Zweitstimmen im Landesdurchschnitt 2026 (vorläufiges Ergebnis) im Vergleich zu 2021</t>
  </si>
  <si>
    <t>Sitzverteilung nach der Landtagswahl 2026 (vorläufiges Ergebnis) im Vergleich zu 2021</t>
  </si>
  <si>
    <t>Erststimmen 2026 (vorläufig)</t>
  </si>
  <si>
    <t>Zweitstimmen 2026 (vorläufig)</t>
  </si>
  <si>
    <t>1)  Partei führt keine Kurzbezeichnung.</t>
  </si>
  <si>
    <t>Vorläufiges Ergebnis der Landtagswahl 2026 nach Urnen- und Briefwahl im Vergleich zu 2021</t>
  </si>
  <si>
    <r>
      <t xml:space="preserve">Landtagswahl 
</t>
    </r>
    <r>
      <rPr>
        <b/>
        <sz val="8.5"/>
        <color theme="1"/>
        <rFont val="Calibri"/>
        <family val="2"/>
        <scheme val="minor"/>
      </rPr>
      <t>2026
(vorläufig)</t>
    </r>
    <r>
      <rPr>
        <sz val="8.5"/>
        <color theme="1"/>
        <rFont val="Calibri"/>
        <family val="2"/>
        <scheme val="minor"/>
      </rPr>
      <t xml:space="preserve">
Wahlkreis
(Erststimmen)
in %</t>
    </r>
  </si>
  <si>
    <r>
      <t xml:space="preserve">Landtagswahl 
</t>
    </r>
    <r>
      <rPr>
        <b/>
        <sz val="8.5"/>
        <color theme="1"/>
        <rFont val="Calibri"/>
        <family val="2"/>
        <scheme val="minor"/>
      </rPr>
      <t xml:space="preserve">2021
</t>
    </r>
    <r>
      <rPr>
        <sz val="8.5"/>
        <color theme="1"/>
        <rFont val="Calibri"/>
        <family val="2"/>
        <scheme val="minor"/>
      </rPr>
      <t xml:space="preserve">
Wahlkreis
(Erststimmen)
in %</t>
    </r>
  </si>
  <si>
    <t>Veränderung 
Erststimmen-
anteile 2026 
gegenüber 
2021
in %pkt.</t>
  </si>
  <si>
    <r>
      <t xml:space="preserve">Landtagswahl 
</t>
    </r>
    <r>
      <rPr>
        <b/>
        <sz val="8.5"/>
        <color theme="1"/>
        <rFont val="Calibri"/>
        <family val="2"/>
        <scheme val="minor"/>
      </rPr>
      <t>2026
(vorläufig)</t>
    </r>
    <r>
      <rPr>
        <sz val="8.5"/>
        <color theme="1"/>
        <rFont val="Calibri"/>
        <family val="2"/>
        <scheme val="minor"/>
      </rPr>
      <t xml:space="preserve">
Wahlkreis
(Zweitstimmen)
in %</t>
    </r>
  </si>
  <si>
    <r>
      <t xml:space="preserve">Landtagswahl 
</t>
    </r>
    <r>
      <rPr>
        <b/>
        <sz val="8.5"/>
        <color theme="1"/>
        <rFont val="Calibri"/>
        <family val="2"/>
        <scheme val="minor"/>
      </rPr>
      <t xml:space="preserve">2021
</t>
    </r>
    <r>
      <rPr>
        <sz val="8.5"/>
        <color theme="1"/>
        <rFont val="Calibri"/>
        <family val="2"/>
        <scheme val="minor"/>
      </rPr>
      <t xml:space="preserve">
Landesliste
(Zweitstimmen)
in %</t>
    </r>
  </si>
  <si>
    <t>Veränderung 
Zweitstimmen-
anteile 2026 
gegenüber 
2021
in %pkt.</t>
  </si>
  <si>
    <t>1) Vorläufiges Ergebnis.</t>
  </si>
  <si>
    <r>
      <t xml:space="preserve">Mecklenburg-Vorpommern </t>
    </r>
    <r>
      <rPr>
        <b/>
        <sz val="6"/>
        <rFont val="Calibri"/>
        <family val="2"/>
        <scheme val="minor"/>
      </rPr>
      <t>1)</t>
    </r>
  </si>
  <si>
    <r>
      <t xml:space="preserve">Berlin </t>
    </r>
    <r>
      <rPr>
        <sz val="6"/>
        <rFont val="Calibri"/>
        <family val="2"/>
        <scheme val="minor"/>
      </rPr>
      <t>1)</t>
    </r>
  </si>
  <si>
    <t>Wahlbeteiligung bei der Landtagswahl 2026 (vorläufiges Ergebnis) im Vergleich zu 2021</t>
  </si>
  <si>
    <t>Stimmenanteile der SPD 2026 (vorläufiges Ergebnis) im Vergleich zu 2021 nach Wahlkreisen</t>
  </si>
  <si>
    <t>Stimmenanteile der AfD 2026 (vorläufiges Ergebnis) im Vergleich zu 2021 nach Wahlkreisen</t>
  </si>
  <si>
    <t>Stimmenanteile der CDU 2026 (vorläufiges Ergebnis) im Vergleich zu 2021 nach Wahlkreisen</t>
  </si>
  <si>
    <r>
      <t xml:space="preserve">Stimmenanteile der Partei "Die Linke" </t>
    </r>
    <r>
      <rPr>
        <b/>
        <sz val="7"/>
        <color theme="1"/>
        <rFont val="Calibri"/>
        <family val="2"/>
        <scheme val="minor"/>
      </rPr>
      <t>1)</t>
    </r>
    <r>
      <rPr>
        <b/>
        <sz val="9.5"/>
        <color theme="1"/>
        <rFont val="Calibri"/>
        <family val="2"/>
        <scheme val="minor"/>
      </rPr>
      <t xml:space="preserve"> 2026 (vorläufiges Ergebnis) im Vergleich zu 2021 nach Wahlkreisen</t>
    </r>
  </si>
  <si>
    <t>Stimmenanteile der Partei "GRÜNE" 2026 (vorläufiges Ergebnis) im Vergleich zu 2021 nach Wahlkreisen</t>
  </si>
  <si>
    <t>Stimmenanteile der FDP 2026 (vorläufiges Ergebnis) im Vergleich zu 2021 nach Wahlkreisen</t>
  </si>
  <si>
    <t>Stimmenanteile der Partei "BSW" 2026 (vorläufiges Ergebnis) nach Wahlkreisen</t>
  </si>
  <si>
    <t>1) 2021 DIE LINKE.</t>
  </si>
  <si>
    <t>83 Sitze</t>
  </si>
  <si>
    <t>71 Sitze</t>
  </si>
  <si>
    <t>Tierschutzpartei</t>
  </si>
  <si>
    <t>Die PARTEI</t>
  </si>
  <si>
    <t>PIRATEN</t>
  </si>
  <si>
    <t>ÖDP</t>
  </si>
  <si>
    <t>Bündnis C</t>
  </si>
  <si>
    <t>KPD</t>
  </si>
  <si>
    <t>PdF</t>
  </si>
  <si>
    <t>Team Freiheit</t>
  </si>
  <si>
    <t>Volt</t>
  </si>
  <si>
    <t>WLD</t>
  </si>
  <si>
    <t>Walter, Henning (LfK)</t>
  </si>
  <si>
    <t>Frost, Thomas (Einzelbewerber)</t>
  </si>
  <si>
    <t>Gens, Thomas (Einzelbewerber)</t>
  </si>
  <si>
    <t>Rödel, Nico (Einzelbewerber)</t>
  </si>
  <si>
    <t>Weckert, Sandra (Einzelbewerberin)</t>
  </si>
  <si>
    <t>Wippermann, Susann (Einzelbewerberin)</t>
  </si>
  <si>
    <r>
      <t xml:space="preserve">Die Linke </t>
    </r>
    <r>
      <rPr>
        <sz val="6"/>
        <color theme="1"/>
        <rFont val="Calibri"/>
        <family val="2"/>
        <scheme val="minor"/>
      </rPr>
      <t>1)</t>
    </r>
  </si>
  <si>
    <r>
      <t xml:space="preserve">Handwerker Partei Deutschland </t>
    </r>
    <r>
      <rPr>
        <sz val="6"/>
        <rFont val="Calibri"/>
        <family val="2"/>
        <scheme val="minor"/>
      </rPr>
      <t>1)</t>
    </r>
  </si>
  <si>
    <r>
      <t xml:space="preserve">Sachsen-Anhalt </t>
    </r>
    <r>
      <rPr>
        <sz val="6"/>
        <rFont val="Calibri"/>
        <family val="2"/>
        <scheme val="minor"/>
      </rPr>
      <t>1)</t>
    </r>
  </si>
  <si>
    <t>158 Sitze</t>
  </si>
  <si>
    <t>Die Linke 1)</t>
  </si>
  <si>
    <t>Die Linke 1)</t>
  </si>
  <si>
    <t>GRÜNE 2)</t>
  </si>
  <si>
    <t>FDP 3)</t>
  </si>
  <si>
    <r>
      <t xml:space="preserve">Vorläufiges Ergebnis </t>
    </r>
    <r>
      <rPr>
        <b/>
        <sz val="13"/>
        <color rgb="FFFF0000"/>
        <rFont val="Calibri"/>
        <family val="2"/>
        <scheme val="minor"/>
      </rPr>
      <t>(Korrigierte Ausgabe vom 22.09.2026)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</si>
</sst>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3">
    <numFmt numFmtId="164" formatCode="0.0"/>
    <numFmt numFmtId="165" formatCode="#,##0&quot;&quot;;\-\ #,##0&quot;&quot;;0&quot;&quot;;@&quot;&quot;"/>
    <numFmt numFmtId="166" formatCode="#,##0&quot;     &quot;;\-\ #,##0&quot;     &quot;;0&quot;    &quot;;@&quot;     &quot;"/>
    <numFmt numFmtId="167" formatCode="#,##0.0_ ;\-#,##0.0\ "/>
    <numFmt numFmtId="168" formatCode="#,##0.0&quot;        &quot;"/>
    <numFmt numFmtId="169" formatCode="0.0&quot;          &quot;;\-0.0&quot;          &quot;"/>
    <numFmt numFmtId="170" formatCode="#,##0&quot;        &quot;"/>
    <numFmt numFmtId="171" formatCode="0.0&quot;   &quot;"/>
    <numFmt numFmtId="172" formatCode="0.0&quot;      &quot;"/>
    <numFmt numFmtId="173" formatCode="0.0&quot;    &quot;"/>
    <numFmt numFmtId="174" formatCode="0.0&quot;   &quot;;;;@&quot;   &quot;"/>
    <numFmt numFmtId="175" formatCode="#,##0&quot;      &quot;"/>
    <numFmt numFmtId="176" formatCode="#,##0&quot;    &quot;"/>
    <numFmt numFmtId="177" formatCode="#,##0&quot;  &quot;;\-\ #,##0&quot;  &quot;;0&quot;  &quot;;@&quot;  &quot;"/>
    <numFmt numFmtId="178" formatCode="#,##0.0&quot;  &quot;;\-#,##0.0&quot;  &quot;;0.0&quot;  &quot;;@&quot;  &quot;"/>
    <numFmt numFmtId="179" formatCode="#,##0&quot;     &quot;;\-\ #,##0&quot;     &quot;;0&quot;     &quot;;@&quot;     &quot;"/>
    <numFmt numFmtId="180" formatCode="#,##0&quot;     &quot;"/>
    <numFmt numFmtId="181" formatCode="#,##0&quot;  &quot;"/>
    <numFmt numFmtId="182" formatCode="#,##0.0&quot; %  &quot;"/>
    <numFmt numFmtId="183" formatCode="#,##0&quot;   &quot;;;;@&quot;   &quot;"/>
    <numFmt numFmtId="184" formatCode="#,##0&quot;        &quot;;\-#,##0&quot;        &quot;;0&quot;        &quot;;@&quot;        &quot;"/>
    <numFmt numFmtId="185" formatCode="#,##0&quot;  &quot;;\-\ #,##0&quot;  &quot;;0&quot;   &quot;;@&quot;  &quot;"/>
    <numFmt numFmtId="186" formatCode="\+#,##0.0_ ;\-#,##0.0\ "/>
    <numFmt numFmtId="187" formatCode="0.0&quot;  &quot;"/>
    <numFmt numFmtId="188" formatCode="#,##0&quot;          &quot;;\-\ #,##0&quot;          &quot;;0&quot;          &quot;;@&quot;          &quot;"/>
    <numFmt numFmtId="189" formatCode="#,##0.0&quot;          &quot;;\-#,##0.0&quot;          &quot;;0.0&quot;          &quot;;@&quot;          &quot;"/>
    <numFmt numFmtId="190" formatCode="&quot;⌀ &quot;0.0&quot; %   &quot;"/>
    <numFmt numFmtId="191" formatCode="#,##0.0&quot;    &quot;;\-#,##0.0&quot;    &quot;;0.0&quot;    &quot;;@&quot;    &quot;"/>
    <numFmt numFmtId="192" formatCode="0.0\ &quot;%&quot;"/>
    <numFmt numFmtId="193" formatCode="0.0&quot;     &quot;;\-0.0&quot;     &quot;;0.0&quot;     &quot;;@&quot;     &quot;"/>
    <numFmt numFmtId="194" formatCode="#,##0&quot;    &quot;;\-\ #,##0&quot;    &quot;;0&quot;    &quot;;@&quot;    &quot;"/>
    <numFmt numFmtId="195" formatCode="#,##0&quot;      &quot;;\-\ #,##0&quot;      &quot;;\-&quot;      &quot;;@&quot;      &quot;"/>
    <numFmt numFmtId="196" formatCode="#,##0.0000_ ;\-#,##0.0000\ "/>
  </numFmts>
  <fonts count="37" x14ac:knownFonts="1">
    <font>
      <sz val="10"/>
      <color theme="1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5"/>
      <name val="Calibri"/>
      <family val="2"/>
      <scheme val="minor"/>
    </font>
    <font>
      <sz val="15"/>
      <color theme="1"/>
      <name val="Calibri"/>
      <family val="2"/>
      <scheme val="minor"/>
    </font>
    <font>
      <sz val="6"/>
      <name val="Calibri"/>
      <family val="2"/>
      <scheme val="minor"/>
    </font>
    <font>
      <sz val="10"/>
      <color theme="1"/>
      <name val="Arial"/>
      <family val="2"/>
    </font>
    <font>
      <sz val="8.5"/>
      <color theme="1"/>
      <name val="Calibri"/>
      <family val="2"/>
      <scheme val="minor"/>
    </font>
    <font>
      <b/>
      <sz val="8.5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8.5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8.5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7"/>
      <color indexed="81"/>
      <name val="Calibri"/>
      <family val="2"/>
      <scheme val="minor"/>
    </font>
    <font>
      <u/>
      <sz val="8.5"/>
      <color rgb="FF005E90"/>
      <name val="Calibri"/>
      <family val="2"/>
      <scheme val="minor"/>
    </font>
    <font>
      <sz val="8.5"/>
      <color theme="1"/>
      <name val="Arial"/>
      <family val="2"/>
    </font>
    <font>
      <sz val="8"/>
      <name val="Calibri"/>
      <family val="2"/>
      <scheme val="minor"/>
    </font>
    <font>
      <i/>
      <sz val="8.5"/>
      <color theme="1"/>
      <name val="Calibri"/>
      <family val="2"/>
      <scheme val="minor"/>
    </font>
    <font>
      <sz val="8.5"/>
      <color rgb="FF000000"/>
      <name val="Calibri"/>
      <family val="2"/>
    </font>
    <font>
      <sz val="8.5"/>
      <name val="Calibri"/>
      <family val="2"/>
    </font>
    <font>
      <sz val="6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8.5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sz val="5"/>
      <color theme="1"/>
      <name val="Arial"/>
      <family val="2"/>
    </font>
    <font>
      <u/>
      <sz val="9"/>
      <color rgb="FF005E90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6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F0BC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F2B700"/>
      </right>
      <top style="thin">
        <color rgb="FFF2B700"/>
      </top>
      <bottom style="thin">
        <color rgb="FFF2B700"/>
      </bottom>
      <diagonal/>
    </border>
    <border>
      <left style="thin">
        <color rgb="FFF2B700"/>
      </left>
      <right style="thin">
        <color rgb="FFF2B700"/>
      </right>
      <top style="thin">
        <color rgb="FFF2B700"/>
      </top>
      <bottom style="thin">
        <color rgb="FFF2B700"/>
      </bottom>
      <diagonal/>
    </border>
    <border>
      <left style="thin">
        <color rgb="FFF2B700"/>
      </left>
      <right/>
      <top style="thin">
        <color rgb="FFF2B700"/>
      </top>
      <bottom style="thin">
        <color rgb="FFF2B700"/>
      </bottom>
      <diagonal/>
    </border>
    <border>
      <left/>
      <right style="thin">
        <color rgb="FFF2B700"/>
      </right>
      <top style="thin">
        <color rgb="FFF2B700"/>
      </top>
      <bottom/>
      <diagonal/>
    </border>
    <border>
      <left/>
      <right style="thin">
        <color rgb="FFF2B700"/>
      </right>
      <top/>
      <bottom/>
      <diagonal/>
    </border>
    <border>
      <left style="thin">
        <color rgb="FFF2B700"/>
      </left>
      <right style="thin">
        <color rgb="FFF2B700"/>
      </right>
      <top style="thin">
        <color rgb="FFF2B700"/>
      </top>
      <bottom/>
      <diagonal/>
    </border>
    <border>
      <left style="thin">
        <color rgb="FFF2B700"/>
      </left>
      <right style="thin">
        <color rgb="FFF2B700"/>
      </right>
      <top/>
      <bottom/>
      <diagonal/>
    </border>
    <border>
      <left/>
      <right/>
      <top style="thin">
        <color rgb="FFF2B700"/>
      </top>
      <bottom style="thin">
        <color rgb="FFF2B700"/>
      </bottom>
      <diagonal/>
    </border>
    <border>
      <left/>
      <right/>
      <top style="thin">
        <color rgb="FFF2B7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8" fillId="0" borderId="0"/>
    <xf numFmtId="0" fontId="18" fillId="0" borderId="0" applyNumberFormat="0" applyFill="0" applyBorder="0" applyAlignment="0" applyProtection="0"/>
    <xf numFmtId="1" fontId="12" fillId="0" borderId="0">
      <alignment horizontal="left"/>
    </xf>
    <xf numFmtId="0" fontId="34" fillId="0" borderId="0"/>
  </cellStyleXfs>
  <cellXfs count="290">
    <xf numFmtId="0" fontId="0" fillId="0" borderId="0" xfId="0"/>
    <xf numFmtId="0" fontId="2" fillId="0" borderId="0" xfId="0" applyFont="1"/>
    <xf numFmtId="0" fontId="2" fillId="0" borderId="0" xfId="0" applyFont="1" applyAlignment="1"/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Border="1"/>
    <xf numFmtId="0" fontId="5" fillId="0" borderId="0" xfId="0" applyFont="1" applyAlignment="1">
      <alignment vertical="center"/>
    </xf>
    <xf numFmtId="0" fontId="6" fillId="0" borderId="0" xfId="0" applyFont="1"/>
    <xf numFmtId="0" fontId="0" fillId="0" borderId="0" xfId="0"/>
    <xf numFmtId="164" fontId="2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 applyAlignment="1">
      <alignment horizontal="right"/>
    </xf>
    <xf numFmtId="0" fontId="4" fillId="0" borderId="0" xfId="0" applyFont="1" applyAlignment="1"/>
    <xf numFmtId="3" fontId="2" fillId="0" borderId="0" xfId="0" applyNumberFormat="1" applyFont="1" applyAlignment="1"/>
    <xf numFmtId="167" fontId="2" fillId="0" borderId="0" xfId="0" applyNumberFormat="1" applyFont="1" applyAlignment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/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8" fontId="9" fillId="0" borderId="0" xfId="0" applyNumberFormat="1" applyFont="1" applyAlignment="1"/>
    <xf numFmtId="169" fontId="9" fillId="0" borderId="0" xfId="0" applyNumberFormat="1" applyFont="1" applyAlignment="1"/>
    <xf numFmtId="0" fontId="3" fillId="0" borderId="0" xfId="0" applyFont="1" applyAlignment="1">
      <alignment vertic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/>
    </xf>
    <xf numFmtId="171" fontId="9" fillId="0" borderId="0" xfId="0" applyNumberFormat="1" applyFont="1"/>
    <xf numFmtId="0" fontId="11" fillId="0" borderId="0" xfId="0" applyFont="1"/>
    <xf numFmtId="0" fontId="9" fillId="0" borderId="0" xfId="0" applyFont="1" applyAlignment="1">
      <alignment horizontal="center" wrapText="1"/>
    </xf>
    <xf numFmtId="172" fontId="9" fillId="0" borderId="0" xfId="0" applyNumberFormat="1" applyFont="1"/>
    <xf numFmtId="173" fontId="12" fillId="0" borderId="0" xfId="0" applyNumberFormat="1" applyFont="1"/>
    <xf numFmtId="0" fontId="19" fillId="0" borderId="0" xfId="0" applyFont="1"/>
    <xf numFmtId="173" fontId="9" fillId="0" borderId="0" xfId="0" applyNumberFormat="1" applyFont="1"/>
    <xf numFmtId="170" fontId="9" fillId="0" borderId="0" xfId="0" applyNumberFormat="1" applyFont="1" applyBorder="1" applyAlignment="1"/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 vertical="top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top"/>
    </xf>
    <xf numFmtId="172" fontId="12" fillId="0" borderId="0" xfId="0" applyNumberFormat="1" applyFont="1"/>
    <xf numFmtId="0" fontId="3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177" fontId="11" fillId="0" borderId="0" xfId="0" applyNumberFormat="1" applyFont="1" applyAlignment="1">
      <alignment horizontal="right"/>
    </xf>
    <xf numFmtId="177" fontId="9" fillId="0" borderId="0" xfId="0" applyNumberFormat="1" applyFont="1" applyAlignment="1">
      <alignment horizontal="right"/>
    </xf>
    <xf numFmtId="177" fontId="9" fillId="0" borderId="0" xfId="0" applyNumberFormat="1" applyFont="1"/>
    <xf numFmtId="178" fontId="12" fillId="0" borderId="0" xfId="0" applyNumberFormat="1" applyFont="1" applyBorder="1" applyAlignment="1">
      <alignment horizontal="right"/>
    </xf>
    <xf numFmtId="179" fontId="11" fillId="0" borderId="0" xfId="0" applyNumberFormat="1" applyFont="1" applyAlignment="1">
      <alignment horizontal="right"/>
    </xf>
    <xf numFmtId="179" fontId="11" fillId="0" borderId="0" xfId="0" applyNumberFormat="1" applyFont="1" applyAlignment="1"/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172" fontId="10" fillId="0" borderId="0" xfId="0" applyNumberFormat="1" applyFont="1"/>
    <xf numFmtId="0" fontId="9" fillId="0" borderId="0" xfId="0" applyFont="1" applyAlignment="1">
      <alignment horizontal="right" indent="1"/>
    </xf>
    <xf numFmtId="14" fontId="9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180" fontId="12" fillId="0" borderId="0" xfId="0" applyNumberFormat="1" applyFont="1" applyBorder="1" applyAlignment="1">
      <alignment horizontal="right"/>
    </xf>
    <xf numFmtId="180" fontId="12" fillId="0" borderId="0" xfId="0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172" fontId="12" fillId="0" borderId="0" xfId="0" applyNumberFormat="1" applyFont="1" applyBorder="1" applyAlignment="1"/>
    <xf numFmtId="171" fontId="12" fillId="0" borderId="0" xfId="0" applyNumberFormat="1" applyFont="1" applyFill="1" applyAlignment="1">
      <alignment horizontal="right"/>
    </xf>
    <xf numFmtId="171" fontId="12" fillId="0" borderId="0" xfId="0" applyNumberFormat="1" applyFont="1" applyFill="1" applyBorder="1" applyAlignment="1">
      <alignment horizontal="right"/>
    </xf>
    <xf numFmtId="173" fontId="15" fillId="0" borderId="0" xfId="0" applyNumberFormat="1" applyFont="1" applyAlignment="1">
      <alignment horizontal="right"/>
    </xf>
    <xf numFmtId="173" fontId="15" fillId="0" borderId="0" xfId="0" applyNumberFormat="1" applyFont="1"/>
    <xf numFmtId="0" fontId="12" fillId="0" borderId="0" xfId="0" applyFont="1" applyAlignment="1">
      <alignment horizontal="left"/>
    </xf>
    <xf numFmtId="0" fontId="22" fillId="0" borderId="0" xfId="0" applyFont="1" applyFill="1" applyBorder="1"/>
    <xf numFmtId="0" fontId="22" fillId="0" borderId="0" xfId="0" applyFont="1" applyFill="1" applyBorder="1" applyAlignment="1">
      <alignment vertical="top"/>
    </xf>
    <xf numFmtId="0" fontId="22" fillId="0" borderId="0" xfId="0" applyFont="1" applyFill="1" applyBorder="1" applyAlignment="1">
      <alignment horizontal="center" vertical="center" wrapText="1"/>
    </xf>
    <xf numFmtId="3" fontId="23" fillId="0" borderId="0" xfId="0" applyNumberFormat="1" applyFont="1" applyFill="1" applyBorder="1"/>
    <xf numFmtId="175" fontId="22" fillId="0" borderId="0" xfId="0" applyNumberFormat="1" applyFont="1" applyFill="1" applyBorder="1"/>
    <xf numFmtId="3" fontId="22" fillId="0" borderId="0" xfId="0" applyNumberFormat="1" applyFont="1" applyFill="1" applyBorder="1"/>
    <xf numFmtId="174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left" vertical="center" wrapText="1" indent="2"/>
    </xf>
    <xf numFmtId="3" fontId="22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/>
    </xf>
    <xf numFmtId="172" fontId="12" fillId="0" borderId="0" xfId="0" applyNumberFormat="1" applyFont="1" applyFill="1"/>
    <xf numFmtId="0" fontId="9" fillId="0" borderId="0" xfId="0" applyFont="1" applyAlignment="1">
      <alignment horizontal="center" vertical="center"/>
    </xf>
    <xf numFmtId="172" fontId="12" fillId="0" borderId="0" xfId="0" quotePrefix="1" applyNumberFormat="1" applyFont="1" applyFill="1"/>
    <xf numFmtId="0" fontId="12" fillId="0" borderId="0" xfId="0" applyFont="1"/>
    <xf numFmtId="164" fontId="9" fillId="0" borderId="0" xfId="0" applyNumberFormat="1" applyFont="1" applyAlignment="1">
      <alignment horizontal="right"/>
    </xf>
    <xf numFmtId="0" fontId="12" fillId="0" borderId="0" xfId="0" applyFont="1" applyBorder="1" applyAlignment="1">
      <alignment wrapText="1"/>
    </xf>
    <xf numFmtId="3" fontId="6" fillId="0" borderId="0" xfId="0" applyNumberFormat="1" applyFont="1"/>
    <xf numFmtId="3" fontId="2" fillId="0" borderId="0" xfId="0" applyNumberFormat="1" applyFont="1"/>
    <xf numFmtId="183" fontId="12" fillId="0" borderId="0" xfId="0" applyNumberFormat="1" applyFont="1" applyBorder="1" applyAlignment="1">
      <alignment horizontal="right"/>
    </xf>
    <xf numFmtId="3" fontId="2" fillId="0" borderId="0" xfId="0" applyNumberFormat="1" applyFont="1" applyFill="1"/>
    <xf numFmtId="183" fontId="1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wrapText="1"/>
    </xf>
    <xf numFmtId="3" fontId="2" fillId="0" borderId="0" xfId="0" applyNumberFormat="1" applyFont="1" applyBorder="1"/>
    <xf numFmtId="181" fontId="1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/>
    <xf numFmtId="0" fontId="12" fillId="0" borderId="0" xfId="0" applyFont="1" applyBorder="1" applyAlignment="1">
      <alignment horizontal="left" vertical="top" wrapText="1"/>
    </xf>
    <xf numFmtId="181" fontId="12" fillId="0" borderId="0" xfId="0" applyNumberFormat="1" applyFont="1" applyBorder="1" applyAlignment="1">
      <alignment horizontal="right" vertical="top"/>
    </xf>
    <xf numFmtId="3" fontId="2" fillId="0" borderId="0" xfId="0" applyNumberFormat="1" applyFont="1" applyBorder="1" applyAlignment="1">
      <alignment vertical="top"/>
    </xf>
    <xf numFmtId="182" fontId="12" fillId="0" borderId="0" xfId="0" applyNumberFormat="1" applyFont="1" applyBorder="1" applyAlignment="1">
      <alignment horizontal="right" vertical="top"/>
    </xf>
    <xf numFmtId="0" fontId="9" fillId="0" borderId="0" xfId="0" applyFont="1" applyBorder="1" applyAlignment="1">
      <alignment wrapText="1"/>
    </xf>
    <xf numFmtId="3" fontId="2" fillId="0" borderId="0" xfId="0" applyNumberFormat="1" applyFont="1" applyFill="1" applyBorder="1"/>
    <xf numFmtId="0" fontId="2" fillId="0" borderId="0" xfId="0" applyFont="1" applyFill="1" applyBorder="1"/>
    <xf numFmtId="0" fontId="9" fillId="0" borderId="0" xfId="0" applyFont="1" applyBorder="1" applyAlignment="1">
      <alignment vertical="center" wrapText="1"/>
    </xf>
    <xf numFmtId="3" fontId="23" fillId="0" borderId="0" xfId="0" applyNumberFormat="1" applyFont="1" applyFill="1" applyBorder="1" applyAlignment="1">
      <alignment horizontal="right"/>
    </xf>
    <xf numFmtId="0" fontId="13" fillId="0" borderId="0" xfId="0" applyFont="1" applyAlignment="1"/>
    <xf numFmtId="0" fontId="13" fillId="0" borderId="0" xfId="0" applyFont="1" applyAlignment="1">
      <alignment vertical="top"/>
    </xf>
    <xf numFmtId="0" fontId="3" fillId="0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3" fontId="9" fillId="0" borderId="0" xfId="0" applyNumberFormat="1" applyFont="1" applyFill="1"/>
    <xf numFmtId="3" fontId="9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wrapText="1"/>
    </xf>
    <xf numFmtId="3" fontId="11" fillId="0" borderId="0" xfId="0" applyNumberFormat="1" applyFont="1" applyFill="1" applyAlignment="1">
      <alignment horizontal="right"/>
    </xf>
    <xf numFmtId="184" fontId="11" fillId="0" borderId="0" xfId="0" applyNumberFormat="1" applyFont="1" applyAlignment="1">
      <alignment horizontal="right"/>
    </xf>
    <xf numFmtId="184" fontId="11" fillId="0" borderId="0" xfId="0" applyNumberFormat="1" applyFont="1" applyFill="1" applyAlignment="1">
      <alignment horizontal="right"/>
    </xf>
    <xf numFmtId="184" fontId="9" fillId="0" borderId="0" xfId="0" applyNumberFormat="1" applyFont="1" applyAlignment="1">
      <alignment horizontal="right"/>
    </xf>
    <xf numFmtId="184" fontId="9" fillId="0" borderId="0" xfId="0" applyNumberFormat="1" applyFont="1" applyFill="1" applyAlignment="1">
      <alignment horizontal="right"/>
    </xf>
    <xf numFmtId="0" fontId="13" fillId="0" borderId="0" xfId="0" applyFont="1" applyFill="1" applyAlignment="1"/>
    <xf numFmtId="186" fontId="9" fillId="0" borderId="0" xfId="0" applyNumberFormat="1" applyFont="1" applyAlignment="1">
      <alignment horizontal="right"/>
    </xf>
    <xf numFmtId="185" fontId="9" fillId="0" borderId="0" xfId="0" applyNumberFormat="1" applyFont="1" applyFill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wrapText="1"/>
    </xf>
    <xf numFmtId="0" fontId="12" fillId="0" borderId="5" xfId="0" applyFont="1" applyBorder="1" applyAlignment="1">
      <alignment horizontal="left" wrapText="1" indent="1"/>
    </xf>
    <xf numFmtId="0" fontId="12" fillId="0" borderId="0" xfId="0" applyFont="1" applyBorder="1" applyAlignment="1">
      <alignment horizontal="left" wrapText="1" indent="1"/>
    </xf>
    <xf numFmtId="0" fontId="9" fillId="0" borderId="6" xfId="0" applyNumberFormat="1" applyFont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187" fontId="9" fillId="0" borderId="0" xfId="0" applyNumberFormat="1" applyFont="1"/>
    <xf numFmtId="3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 vertical="center" wrapText="1"/>
    </xf>
    <xf numFmtId="1" fontId="12" fillId="0" borderId="0" xfId="0" applyNumberFormat="1" applyFont="1" applyAlignment="1">
      <alignment horizontal="right" vertical="center" wrapText="1" indent="1"/>
    </xf>
    <xf numFmtId="1" fontId="12" fillId="0" borderId="0" xfId="0" applyNumberFormat="1" applyFont="1" applyAlignment="1">
      <alignment horizontal="right" indent="1"/>
    </xf>
    <xf numFmtId="1" fontId="12" fillId="0" borderId="0" xfId="0" quotePrefix="1" applyNumberFormat="1" applyFont="1" applyAlignment="1">
      <alignment horizontal="right" indent="1"/>
    </xf>
    <xf numFmtId="168" fontId="9" fillId="0" borderId="0" xfId="0" applyNumberFormat="1" applyFont="1" applyFill="1" applyAlignment="1"/>
    <xf numFmtId="170" fontId="9" fillId="0" borderId="0" xfId="0" applyNumberFormat="1" applyFont="1" applyFill="1" applyAlignment="1"/>
    <xf numFmtId="0" fontId="11" fillId="0" borderId="0" xfId="0" applyFont="1" applyBorder="1" applyAlignment="1"/>
    <xf numFmtId="168" fontId="11" fillId="0" borderId="0" xfId="0" applyNumberFormat="1" applyFont="1" applyBorder="1" applyAlignment="1"/>
    <xf numFmtId="169" fontId="11" fillId="0" borderId="0" xfId="0" applyNumberFormat="1" applyFont="1" applyBorder="1" applyAlignment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4" xfId="0" applyFont="1" applyBorder="1" applyAlignment="1"/>
    <xf numFmtId="0" fontId="9" fillId="0" borderId="5" xfId="0" applyFont="1" applyBorder="1" applyAlignment="1">
      <alignment wrapText="1"/>
    </xf>
    <xf numFmtId="0" fontId="12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25" fillId="0" borderId="0" xfId="0" applyFont="1" applyAlignment="1">
      <alignment vertical="center"/>
    </xf>
    <xf numFmtId="0" fontId="26" fillId="0" borderId="0" xfId="0" applyFont="1"/>
    <xf numFmtId="0" fontId="12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/>
    <xf numFmtId="0" fontId="12" fillId="0" borderId="5" xfId="0" applyFont="1" applyFill="1" applyBorder="1" applyAlignment="1">
      <alignment wrapText="1"/>
    </xf>
    <xf numFmtId="0" fontId="10" fillId="0" borderId="4" xfId="0" applyFont="1" applyFill="1" applyBorder="1" applyAlignment="1"/>
    <xf numFmtId="0" fontId="7" fillId="0" borderId="0" xfId="0" applyFont="1" applyBorder="1" applyAlignment="1"/>
    <xf numFmtId="0" fontId="18" fillId="0" borderId="0" xfId="2"/>
    <xf numFmtId="0" fontId="12" fillId="0" borderId="0" xfId="3" applyNumberFormat="1">
      <alignment horizontal="left"/>
    </xf>
    <xf numFmtId="14" fontId="12" fillId="0" borderId="0" xfId="0" applyNumberFormat="1" applyFont="1" applyAlignment="1">
      <alignment horizontal="left" vertical="center"/>
    </xf>
    <xf numFmtId="14" fontId="12" fillId="0" borderId="0" xfId="0" applyNumberFormat="1" applyFont="1" applyAlignment="1">
      <alignment horizontal="left"/>
    </xf>
    <xf numFmtId="0" fontId="12" fillId="2" borderId="0" xfId="0" applyFont="1" applyFill="1"/>
    <xf numFmtId="178" fontId="9" fillId="0" borderId="0" xfId="0" applyNumberFormat="1" applyFont="1" applyAlignment="1">
      <alignment horizontal="right"/>
    </xf>
    <xf numFmtId="178" fontId="9" fillId="0" borderId="0" xfId="0" applyNumberFormat="1" applyFont="1" applyFill="1" applyAlignment="1">
      <alignment horizontal="right"/>
    </xf>
    <xf numFmtId="188" fontId="9" fillId="0" borderId="0" xfId="0" applyNumberFormat="1" applyFont="1" applyAlignment="1">
      <alignment horizontal="right"/>
    </xf>
    <xf numFmtId="189" fontId="9" fillId="0" borderId="0" xfId="0" applyNumberFormat="1" applyFont="1" applyAlignment="1">
      <alignment horizontal="right"/>
    </xf>
    <xf numFmtId="189" fontId="12" fillId="0" borderId="0" xfId="0" applyNumberFormat="1" applyFont="1" applyBorder="1" applyAlignment="1">
      <alignment horizontal="right"/>
    </xf>
    <xf numFmtId="0" fontId="9" fillId="0" borderId="0" xfId="0" applyFont="1" applyFill="1" applyAlignment="1"/>
    <xf numFmtId="173" fontId="27" fillId="0" borderId="0" xfId="0" applyNumberFormat="1" applyFont="1" applyAlignment="1">
      <alignment horizontal="center" vertical="center"/>
    </xf>
    <xf numFmtId="173" fontId="27" fillId="0" borderId="0" xfId="0" applyNumberFormat="1" applyFont="1" applyAlignment="1">
      <alignment horizontal="right"/>
    </xf>
    <xf numFmtId="190" fontId="10" fillId="0" borderId="0" xfId="0" applyNumberFormat="1" applyFont="1"/>
    <xf numFmtId="14" fontId="9" fillId="0" borderId="1" xfId="0" applyNumberFormat="1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wrapText="1"/>
    </xf>
    <xf numFmtId="164" fontId="28" fillId="0" borderId="0" xfId="0" applyNumberFormat="1" applyFont="1"/>
    <xf numFmtId="164" fontId="29" fillId="0" borderId="0" xfId="0" applyNumberFormat="1" applyFont="1"/>
    <xf numFmtId="0" fontId="12" fillId="0" borderId="0" xfId="0" applyFont="1" applyBorder="1" applyAlignment="1">
      <alignment horizontal="left" inden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/>
    </xf>
    <xf numFmtId="0" fontId="12" fillId="0" borderId="5" xfId="0" applyFont="1" applyBorder="1" applyAlignment="1">
      <alignment horizontal="left"/>
    </xf>
    <xf numFmtId="191" fontId="12" fillId="0" borderId="0" xfId="0" applyNumberFormat="1" applyFont="1" applyFill="1" applyAlignment="1">
      <alignment horizontal="right"/>
    </xf>
    <xf numFmtId="191" fontId="9" fillId="0" borderId="0" xfId="0" applyNumberFormat="1" applyFont="1" applyAlignment="1"/>
    <xf numFmtId="191" fontId="10" fillId="0" borderId="0" xfId="0" applyNumberFormat="1" applyFont="1" applyFill="1" applyAlignment="1">
      <alignment horizontal="right"/>
    </xf>
    <xf numFmtId="173" fontId="9" fillId="0" borderId="0" xfId="0" applyNumberFormat="1" applyFont="1" applyAlignment="1">
      <alignment horizontal="center"/>
    </xf>
    <xf numFmtId="191" fontId="9" fillId="0" borderId="0" xfId="0" applyNumberFormat="1" applyFont="1" applyFill="1" applyAlignment="1">
      <alignment horizontal="right"/>
    </xf>
    <xf numFmtId="191" fontId="9" fillId="0" borderId="0" xfId="0" applyNumberFormat="1" applyFont="1" applyFill="1" applyAlignment="1"/>
    <xf numFmtId="4" fontId="2" fillId="0" borderId="0" xfId="0" applyNumberFormat="1" applyFont="1"/>
    <xf numFmtId="191" fontId="10" fillId="0" borderId="4" xfId="0" applyNumberFormat="1" applyFont="1" applyFill="1" applyBorder="1" applyAlignment="1">
      <alignment horizontal="right"/>
    </xf>
    <xf numFmtId="191" fontId="12" fillId="0" borderId="5" xfId="0" applyNumberFormat="1" applyFont="1" applyFill="1" applyBorder="1" applyAlignment="1">
      <alignment horizontal="right"/>
    </xf>
    <xf numFmtId="0" fontId="27" fillId="0" borderId="0" xfId="0" applyFont="1"/>
    <xf numFmtId="173" fontId="27" fillId="0" borderId="0" xfId="0" applyNumberFormat="1" applyFont="1"/>
    <xf numFmtId="0" fontId="22" fillId="0" borderId="0" xfId="0" applyFont="1" applyFill="1" applyBorder="1" applyAlignment="1">
      <alignment horizontal="center" vertical="center"/>
    </xf>
    <xf numFmtId="0" fontId="30" fillId="0" borderId="0" xfId="2" applyFont="1"/>
    <xf numFmtId="0" fontId="22" fillId="0" borderId="0" xfId="0" applyFont="1" applyFill="1" applyBorder="1" applyAlignment="1">
      <alignment horizontal="left" indent="1"/>
    </xf>
    <xf numFmtId="0" fontId="13" fillId="0" borderId="0" xfId="0" applyFont="1" applyBorder="1" applyAlignment="1"/>
    <xf numFmtId="0" fontId="31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Border="1"/>
    <xf numFmtId="191" fontId="9" fillId="0" borderId="0" xfId="0" applyNumberFormat="1" applyFont="1" applyAlignment="1">
      <alignment horizontal="right"/>
    </xf>
    <xf numFmtId="14" fontId="12" fillId="0" borderId="0" xfId="0" applyNumberFormat="1" applyFont="1" applyFill="1" applyBorder="1" applyAlignment="1">
      <alignment horizontal="center"/>
    </xf>
    <xf numFmtId="14" fontId="12" fillId="0" borderId="0" xfId="0" applyNumberFormat="1" applyFont="1" applyFill="1" applyAlignment="1">
      <alignment horizontal="center"/>
    </xf>
    <xf numFmtId="0" fontId="18" fillId="0" borderId="0" xfId="2" applyFont="1"/>
    <xf numFmtId="0" fontId="12" fillId="0" borderId="0" xfId="2" applyFont="1"/>
    <xf numFmtId="3" fontId="12" fillId="0" borderId="0" xfId="0" applyNumberFormat="1" applyFont="1" applyFill="1"/>
    <xf numFmtId="0" fontId="12" fillId="0" borderId="0" xfId="0" applyFont="1" applyFill="1"/>
    <xf numFmtId="14" fontId="9" fillId="0" borderId="0" xfId="0" applyNumberFormat="1" applyFont="1" applyFill="1" applyAlignment="1">
      <alignment horizontal="left"/>
    </xf>
    <xf numFmtId="178" fontId="12" fillId="0" borderId="0" xfId="0" applyNumberFormat="1" applyFont="1" applyFill="1" applyBorder="1" applyAlignment="1">
      <alignment horizontal="right"/>
    </xf>
    <xf numFmtId="187" fontId="9" fillId="0" borderId="0" xfId="0" applyNumberFormat="1" applyFont="1" applyFill="1"/>
    <xf numFmtId="187" fontId="12" fillId="0" borderId="0" xfId="0" applyNumberFormat="1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12" xfId="0" applyFont="1" applyFill="1" applyBorder="1"/>
    <xf numFmtId="0" fontId="9" fillId="0" borderId="13" xfId="0" applyFont="1" applyFill="1" applyBorder="1" applyAlignment="1">
      <alignment wrapText="1"/>
    </xf>
    <xf numFmtId="0" fontId="9" fillId="0" borderId="0" xfId="0" applyFont="1" applyFill="1" applyBorder="1"/>
    <xf numFmtId="0" fontId="9" fillId="0" borderId="14" xfId="0" applyFont="1" applyFill="1" applyBorder="1"/>
    <xf numFmtId="0" fontId="9" fillId="0" borderId="13" xfId="0" applyFont="1" applyFill="1" applyBorder="1"/>
    <xf numFmtId="0" fontId="9" fillId="0" borderId="15" xfId="0" applyFont="1" applyFill="1" applyBorder="1"/>
    <xf numFmtId="0" fontId="9" fillId="0" borderId="16" xfId="0" applyFont="1" applyFill="1" applyBorder="1"/>
    <xf numFmtId="0" fontId="9" fillId="0" borderId="17" xfId="0" applyFont="1" applyFill="1" applyBorder="1"/>
    <xf numFmtId="0" fontId="6" fillId="0" borderId="0" xfId="0" applyFont="1" applyFill="1"/>
    <xf numFmtId="0" fontId="7" fillId="0" borderId="0" xfId="0" applyFont="1" applyBorder="1" applyAlignment="1">
      <alignment vertical="center"/>
    </xf>
    <xf numFmtId="0" fontId="10" fillId="0" borderId="5" xfId="0" applyFont="1" applyFill="1" applyBorder="1" applyAlignment="1"/>
    <xf numFmtId="0" fontId="10" fillId="0" borderId="7" xfId="0" applyFont="1" applyFill="1" applyBorder="1" applyAlignment="1">
      <alignment horizontal="center"/>
    </xf>
    <xf numFmtId="14" fontId="10" fillId="0" borderId="0" xfId="0" applyNumberFormat="1" applyFont="1" applyFill="1" applyBorder="1" applyAlignment="1">
      <alignment horizontal="center"/>
    </xf>
    <xf numFmtId="177" fontId="9" fillId="0" borderId="0" xfId="0" applyNumberFormat="1" applyFont="1" applyFill="1" applyAlignment="1">
      <alignment horizontal="right"/>
    </xf>
    <xf numFmtId="176" fontId="12" fillId="0" borderId="0" xfId="0" applyNumberFormat="1" applyFont="1" applyFill="1" applyAlignment="1">
      <alignment horizontal="right" vertical="top"/>
    </xf>
    <xf numFmtId="0" fontId="2" fillId="0" borderId="0" xfId="0" applyFont="1" applyFill="1" applyAlignment="1"/>
    <xf numFmtId="189" fontId="9" fillId="0" borderId="0" xfId="0" applyNumberFormat="1" applyFont="1" applyFill="1" applyAlignment="1">
      <alignment horizontal="right"/>
    </xf>
    <xf numFmtId="189" fontId="12" fillId="0" borderId="0" xfId="0" applyNumberFormat="1" applyFont="1" applyFill="1" applyBorder="1" applyAlignment="1">
      <alignment horizontal="right"/>
    </xf>
    <xf numFmtId="0" fontId="9" fillId="0" borderId="0" xfId="0" applyFont="1" applyFill="1"/>
    <xf numFmtId="180" fontId="11" fillId="0" borderId="0" xfId="0" applyNumberFormat="1" applyFont="1" applyBorder="1" applyAlignment="1"/>
    <xf numFmtId="180" fontId="9" fillId="0" borderId="0" xfId="0" applyNumberFormat="1" applyFont="1" applyBorder="1" applyAlignment="1"/>
    <xf numFmtId="180" fontId="11" fillId="0" borderId="0" xfId="0" applyNumberFormat="1" applyFont="1" applyFill="1" applyBorder="1" applyAlignment="1"/>
    <xf numFmtId="180" fontId="9" fillId="0" borderId="0" xfId="0" applyNumberFormat="1" applyFont="1" applyFill="1" applyAlignment="1"/>
    <xf numFmtId="0" fontId="9" fillId="0" borderId="5" xfId="0" applyFont="1" applyFill="1" applyBorder="1" applyAlignment="1">
      <alignment horizontal="left" wrapText="1" indent="1"/>
    </xf>
    <xf numFmtId="0" fontId="9" fillId="0" borderId="0" xfId="0" applyFont="1" applyAlignment="1">
      <alignment horizontal="left" indent="1"/>
    </xf>
    <xf numFmtId="178" fontId="9" fillId="0" borderId="0" xfId="0" applyNumberFormat="1" applyFont="1"/>
    <xf numFmtId="174" fontId="2" fillId="0" borderId="0" xfId="0" applyNumberFormat="1" applyFont="1"/>
    <xf numFmtId="189" fontId="13" fillId="0" borderId="0" xfId="0" applyNumberFormat="1" applyFont="1" applyAlignment="1"/>
    <xf numFmtId="178" fontId="13" fillId="0" borderId="0" xfId="0" applyNumberFormat="1" applyFont="1" applyAlignment="1"/>
    <xf numFmtId="168" fontId="11" fillId="0" borderId="0" xfId="0" applyNumberFormat="1" applyFont="1" applyFill="1" applyBorder="1" applyAlignment="1"/>
    <xf numFmtId="164" fontId="9" fillId="0" borderId="0" xfId="0" applyNumberFormat="1" applyFont="1" applyBorder="1" applyAlignment="1">
      <alignment horizontal="right"/>
    </xf>
    <xf numFmtId="185" fontId="11" fillId="0" borderId="0" xfId="0" applyNumberFormat="1" applyFont="1" applyFill="1" applyAlignment="1">
      <alignment horizontal="right"/>
    </xf>
    <xf numFmtId="176" fontId="12" fillId="0" borderId="0" xfId="0" applyNumberFormat="1" applyFont="1" applyFill="1" applyAlignment="1">
      <alignment horizontal="right"/>
    </xf>
    <xf numFmtId="0" fontId="12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/>
    </xf>
    <xf numFmtId="192" fontId="9" fillId="0" borderId="0" xfId="0" applyNumberFormat="1" applyFont="1" applyFill="1" applyBorder="1" applyAlignment="1"/>
    <xf numFmtId="0" fontId="12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176" fontId="9" fillId="0" borderId="0" xfId="0" applyNumberFormat="1" applyFont="1" applyFill="1" applyBorder="1" applyAlignment="1">
      <alignment vertical="top"/>
    </xf>
    <xf numFmtId="0" fontId="9" fillId="0" borderId="0" xfId="0" applyFont="1" applyFill="1" applyAlignment="1">
      <alignment horizontal="right"/>
    </xf>
    <xf numFmtId="171" fontId="10" fillId="0" borderId="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left" vertical="center" wrapText="1" indent="2"/>
    </xf>
    <xf numFmtId="174" fontId="23" fillId="0" borderId="0" xfId="0" applyNumberFormat="1" applyFont="1" applyFill="1" applyBorder="1" applyAlignment="1">
      <alignment horizontal="right"/>
    </xf>
    <xf numFmtId="0" fontId="35" fillId="0" borderId="0" xfId="0" applyFont="1" applyFill="1"/>
    <xf numFmtId="193" fontId="9" fillId="0" borderId="0" xfId="0" applyNumberFormat="1" applyFont="1" applyFill="1" applyBorder="1" applyAlignment="1">
      <alignment horizontal="right"/>
    </xf>
    <xf numFmtId="193" fontId="9" fillId="0" borderId="0" xfId="0" applyNumberFormat="1" applyFont="1" applyFill="1" applyAlignment="1">
      <alignment horizontal="right"/>
    </xf>
    <xf numFmtId="193" fontId="9" fillId="0" borderId="0" xfId="0" applyNumberFormat="1" applyFont="1" applyFill="1" applyBorder="1" applyAlignment="1"/>
    <xf numFmtId="193" fontId="12" fillId="0" borderId="0" xfId="0" applyNumberFormat="1" applyFont="1" applyFill="1" applyBorder="1" applyAlignment="1">
      <alignment horizontal="right"/>
    </xf>
    <xf numFmtId="194" fontId="9" fillId="0" borderId="0" xfId="0" applyNumberFormat="1" applyFont="1" applyFill="1" applyAlignment="1">
      <alignment horizontal="right"/>
    </xf>
    <xf numFmtId="194" fontId="12" fillId="0" borderId="0" xfId="0" applyNumberFormat="1" applyFont="1" applyFill="1" applyBorder="1" applyAlignment="1">
      <alignment horizontal="right"/>
    </xf>
    <xf numFmtId="195" fontId="9" fillId="0" borderId="0" xfId="0" applyNumberFormat="1" applyFont="1" applyFill="1" applyAlignment="1">
      <alignment horizontal="right"/>
    </xf>
    <xf numFmtId="195" fontId="12" fillId="0" borderId="0" xfId="0" applyNumberFormat="1" applyFont="1" applyFill="1" applyBorder="1" applyAlignment="1">
      <alignment horizontal="right"/>
    </xf>
    <xf numFmtId="196" fontId="11" fillId="0" borderId="0" xfId="0" applyNumberFormat="1" applyFont="1"/>
    <xf numFmtId="194" fontId="9" fillId="0" borderId="0" xfId="0" applyNumberFormat="1" applyFont="1" applyAlignment="1"/>
    <xf numFmtId="2" fontId="9" fillId="0" borderId="0" xfId="0" applyNumberFormat="1" applyFont="1" applyAlignment="1"/>
    <xf numFmtId="0" fontId="3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191" fontId="15" fillId="0" borderId="0" xfId="0" applyNumberFormat="1" applyFont="1" applyFill="1" applyAlignment="1">
      <alignment horizontal="right"/>
    </xf>
  </cellXfs>
  <cellStyles count="5">
    <cellStyle name="Link" xfId="2" builtinId="8" customBuiltin="1"/>
    <cellStyle name="Standard" xfId="0" builtinId="0"/>
    <cellStyle name="Standard 2" xfId="4" xr:uid="{00000000-0005-0000-0000-000002000000}"/>
    <cellStyle name="Standard 4" xfId="1" xr:uid="{00000000-0005-0000-0000-000003000000}"/>
    <cellStyle name="Ueberschrift 5" xfId="3" xr:uid="{00000000-0005-0000-0000-000004000000}"/>
  </cellStyles>
  <dxfs count="1">
    <dxf>
      <fill>
        <patternFill>
          <bgColor rgb="FFEEF0BC"/>
        </patternFill>
      </fill>
    </dxf>
  </dxfs>
  <tableStyles count="1" defaultTableStyle="TableStyleMedium2" defaultPivotStyle="PivotStyleLight16">
    <tableStyle name="GrafikDaten" pivot="0" count="1" xr9:uid="{00000000-0011-0000-FFFF-FFFF00000000}">
      <tableStyleElement type="headerRow" dxfId="0"/>
    </tableStyle>
  </tableStyles>
  <colors>
    <mruColors>
      <color rgb="FFAE1B40"/>
      <color rgb="FF37A4D7"/>
      <color rgb="FFBE5B8B"/>
      <color rgb="FF3C9933"/>
      <color rgb="FFF33333"/>
      <color rgb="FF544D4D"/>
      <color rgb="FFFFF333"/>
      <color rgb="FF66FFCC"/>
      <color rgb="FFC05D8C"/>
      <color rgb="FF9DCB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952589424809431E-2"/>
          <c:y val="0.19668438004341091"/>
          <c:w val="0.67645868743912174"/>
          <c:h val="0.75949023809020066"/>
        </c:manualLayout>
      </c:layout>
      <c:doughnutChart>
        <c:varyColors val="1"/>
        <c:ser>
          <c:idx val="0"/>
          <c:order val="0"/>
          <c:tx>
            <c:strRef>
              <c:f>'Vorläufiges Ergebnis'!$J$4</c:f>
              <c:strCache>
                <c:ptCount val="1"/>
                <c:pt idx="0">
                  <c:v>Sitze</c:v>
                </c:pt>
              </c:strCache>
            </c:strRef>
          </c:tx>
          <c:spPr>
            <a:solidFill>
              <a:srgbClr val="FF0000"/>
            </a:solidFill>
            <a:ln w="3175">
              <a:solidFill>
                <a:schemeClr val="tx1"/>
              </a:solidFill>
            </a:ln>
            <a:scene3d>
              <a:camera prst="orthographicFront"/>
              <a:lightRig rig="brightRoom" dir="t"/>
            </a:scene3d>
            <a:sp3d prstMaterial="flat">
              <a:bevelT w="0" h="0" prst="angle"/>
              <a:contourClr>
                <a:srgbClr val="000000"/>
              </a:contourClr>
            </a:sp3d>
          </c:spPr>
          <c:dPt>
            <c:idx val="0"/>
            <c:bubble3D val="0"/>
            <c:spPr>
              <a:solidFill>
                <a:srgbClr val="F13132"/>
              </a:solidFill>
              <a:ln w="3175"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0" h="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7AB-4690-A17E-DBB9A7F1A46A}"/>
              </c:ext>
            </c:extLst>
          </c:dPt>
          <c:dPt>
            <c:idx val="1"/>
            <c:bubble3D val="0"/>
            <c:spPr>
              <a:solidFill>
                <a:srgbClr val="0CA0D9"/>
              </a:solidFill>
              <a:ln w="3175"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0" h="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7AB-4690-A17E-DBB9A7F1A46A}"/>
              </c:ext>
            </c:extLst>
          </c:dPt>
          <c:dPt>
            <c:idx val="2"/>
            <c:bubble3D val="0"/>
            <c:spPr>
              <a:solidFill>
                <a:srgbClr val="524B4C"/>
              </a:solidFill>
              <a:ln w="3175"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0" h="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7AB-4690-A17E-DBB9A7F1A46A}"/>
              </c:ext>
            </c:extLst>
          </c:dPt>
          <c:dPt>
            <c:idx val="3"/>
            <c:bubble3D val="0"/>
            <c:spPr>
              <a:solidFill>
                <a:srgbClr val="BE5B88"/>
              </a:solidFill>
              <a:ln w="3175"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0" h="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7AB-4690-A17E-DBB9A7F1A46A}"/>
              </c:ext>
            </c:extLst>
          </c:dPt>
          <c:dPt>
            <c:idx val="4"/>
            <c:bubble3D val="0"/>
            <c:spPr>
              <a:solidFill>
                <a:srgbClr val="00B05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7AB-4690-A17E-DBB9A7F1A46A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3175">
                <a:solidFill>
                  <a:schemeClr val="tx1"/>
                </a:solidFill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0" h="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7AB-4690-A17E-DBB9A7F1A46A}"/>
              </c:ext>
            </c:extLst>
          </c:dPt>
          <c:dPt>
            <c:idx val="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7AB-4690-A17E-DBB9A7F1A46A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0" h="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751A-48B5-84D5-CF97708F6725}"/>
              </c:ext>
            </c:extLst>
          </c:dPt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AB-4690-A17E-DBB9A7F1A46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7AB-4690-A17E-DBB9A7F1A46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7AB-4690-A17E-DBB9A7F1A46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51A-48B5-84D5-CF97708F67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'Vorläufiges Ergebnis'!$I$5:$I$13</c15:sqref>
                  </c15:fullRef>
                </c:ext>
              </c:extLst>
              <c:f>'Vorläufiges Ergebnis'!$I$5:$I$12</c:f>
              <c:strCache>
                <c:ptCount val="8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 1)</c:v>
                </c:pt>
                <c:pt idx="4">
                  <c:v>GRÜNE</c:v>
                </c:pt>
                <c:pt idx="5">
                  <c:v>FDP</c:v>
                </c:pt>
                <c:pt idx="6">
                  <c:v>BSW</c:v>
                </c:pt>
                <c:pt idx="7">
                  <c:v>Insgesamt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'Vorläufiges Ergebnis'!$J$5:$J$13</c15:sqref>
                  </c15:fullRef>
                </c:ext>
              </c:extLst>
              <c:f>'Vorläufiges Ergebnis'!$J$5:$J$12</c:f>
              <c:numCache>
                <c:formatCode>#,##0"        ";\-#,##0"        ";0"        ";@"        "</c:formatCode>
                <c:ptCount val="8"/>
                <c:pt idx="0">
                  <c:v>29</c:v>
                </c:pt>
                <c:pt idx="1">
                  <c:v>32</c:v>
                </c:pt>
                <c:pt idx="2">
                  <c:v>0</c:v>
                </c:pt>
                <c:pt idx="3">
                  <c:v>5</c:v>
                </c:pt>
                <c:pt idx="4">
                  <c:v>5</c:v>
                </c:pt>
                <c:pt idx="5">
                  <c:v>0</c:v>
                </c:pt>
                <c:pt idx="6">
                  <c:v>0</c:v>
                </c:pt>
                <c:pt idx="7">
                  <c:v>71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'Vorläufiges Ergebnis'!$J$13</c15:sqref>
                  <c15:spPr xmlns:c15="http://schemas.microsoft.com/office/drawing/2012/chart">
                    <a:solidFill>
                      <a:srgbClr val="FF0000"/>
                    </a:solidFill>
                    <a:ln w="3175">
                      <a:solidFill>
                        <a:schemeClr val="tx1"/>
                      </a:solidFill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0" h="0" prst="angle"/>
                      <a:contourClr>
                        <a:srgbClr val="000000"/>
                      </a:contourClr>
                    </a:sp3d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D7AB-4690-A17E-DBB9A7F1A46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25200315475443"/>
          <c:y val="0.12267579026528672"/>
          <c:w val="0.83980418482687391"/>
          <c:h val="0.56986054706686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'Vorläufiges Ergebnis'!$J$17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rgbClr val="F13132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CA0D9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8FB-4E26-9118-601709C8704D}"/>
              </c:ext>
            </c:extLst>
          </c:dPt>
          <c:dPt>
            <c:idx val="2"/>
            <c:invertIfNegative val="0"/>
            <c:bubble3D val="0"/>
            <c:spPr>
              <a:solidFill>
                <a:srgbClr val="524B4C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8FB-4E26-9118-601709C8704D}"/>
              </c:ext>
            </c:extLst>
          </c:dPt>
          <c:dPt>
            <c:idx val="3"/>
            <c:invertIfNegative val="0"/>
            <c:bubble3D val="0"/>
            <c:spPr>
              <a:solidFill>
                <a:srgbClr val="BE5B88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8FB-4E26-9118-601709C8704D}"/>
              </c:ext>
            </c:extLst>
          </c:dPt>
          <c:dPt>
            <c:idx val="4"/>
            <c:invertIfNegative val="0"/>
            <c:bubble3D val="0"/>
            <c:spPr>
              <a:solidFill>
                <a:srgbClr val="3A9732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8FB-4E26-9118-601709C8704D}"/>
              </c:ext>
            </c:extLst>
          </c:dPt>
          <c:dPt>
            <c:idx val="5"/>
            <c:invertIfNegative val="0"/>
            <c:bubble3D val="0"/>
            <c:spPr>
              <a:solidFill>
                <a:srgbClr val="FDFB32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8FB-4E26-9118-601709C8704D}"/>
              </c:ext>
            </c:extLst>
          </c:dPt>
          <c:dPt>
            <c:idx val="6"/>
            <c:invertIfNegative val="0"/>
            <c:bubble3D val="0"/>
            <c:spPr>
              <a:solidFill>
                <a:srgbClr val="AA192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8FB-4E26-9118-601709C8704D}"/>
              </c:ext>
            </c:extLst>
          </c:dPt>
          <c:dPt>
            <c:idx val="7"/>
            <c:invertIfNegative val="0"/>
            <c:bubble3D val="0"/>
            <c:spPr>
              <a:solidFill>
                <a:srgbClr val="C0C0C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8FB-4E26-9118-601709C8704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'Vorläufiges Ergebnis'!$I$18:$I$25</c:f>
              <c:strCache>
                <c:ptCount val="8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 1)</c:v>
                </c:pt>
                <c:pt idx="4">
                  <c:v>GRÜNE</c:v>
                </c:pt>
                <c:pt idx="5">
                  <c:v>FDP</c:v>
                </c:pt>
                <c:pt idx="6">
                  <c:v>BSW</c:v>
                </c:pt>
                <c:pt idx="7">
                  <c:v>Sonstige</c:v>
                </c:pt>
              </c:strCache>
            </c:strRef>
          </c:cat>
          <c:val>
            <c:numRef>
              <c:f>'Vorläufiges Ergebnis'!$J$18:$J$25</c:f>
              <c:numCache>
                <c:formatCode>\+#,##0.0_ ;\-#,##0.0\ </c:formatCode>
                <c:ptCount val="8"/>
                <c:pt idx="0">
                  <c:v>-4.1045960743526919</c:v>
                </c:pt>
                <c:pt idx="1">
                  <c:v>21.517000895281601</c:v>
                </c:pt>
                <c:pt idx="2">
                  <c:v>-8.4119988417478986</c:v>
                </c:pt>
                <c:pt idx="3">
                  <c:v>-3.3613911041116964</c:v>
                </c:pt>
                <c:pt idx="4">
                  <c:v>-0.62820885570404705</c:v>
                </c:pt>
                <c:pt idx="5">
                  <c:v>-4.7742180567169266</c:v>
                </c:pt>
                <c:pt idx="6">
                  <c:v>4.8295960989753999</c:v>
                </c:pt>
                <c:pt idx="7">
                  <c:v>-5.066184061623753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8FB-4E26-9118-601709C870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705447568"/>
        <c:axId val="705448552"/>
      </c:barChart>
      <c:catAx>
        <c:axId val="70544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3175" cap="flat" cmpd="sng" algn="ctr">
            <a:solidFill>
              <a:sysClr val="windowText" lastClr="000000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05448552"/>
        <c:crosses val="autoZero"/>
        <c:auto val="1"/>
        <c:lblAlgn val="ctr"/>
        <c:lblOffset val="0"/>
        <c:noMultiLvlLbl val="0"/>
      </c:catAx>
      <c:valAx>
        <c:axId val="705448552"/>
        <c:scaling>
          <c:orientation val="minMax"/>
          <c:max val="25"/>
          <c:min val="-15"/>
        </c:scaling>
        <c:delete val="0"/>
        <c:axPos val="l"/>
        <c:numFmt formatCode="0.0;\-0.0" sourceLinked="0"/>
        <c:majorTickMark val="out"/>
        <c:minorTickMark val="none"/>
        <c:tickLblPos val="nextTo"/>
        <c:spPr>
          <a:noFill/>
          <a:ln w="3175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0544756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de-DE" sz="900" b="1">
                <a:solidFill>
                  <a:schemeClr val="tx1"/>
                </a:solidFill>
              </a:rPr>
              <a:t>Erststimmen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2225043048113829"/>
          <c:y val="0.13202176039078789"/>
          <c:w val="0.83206919350756625"/>
          <c:h val="0.508186650875900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'Vorläufiges Ergebnis'!$J$32</c:f>
              <c:strCache>
                <c:ptCount val="1"/>
                <c:pt idx="0">
                  <c:v>Erststimmen 2026 (vorläufig)</c:v>
                </c:pt>
              </c:strCache>
            </c:strRef>
          </c:tx>
          <c:spPr>
            <a:solidFill>
              <a:srgbClr val="808080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98E-4D2B-A796-4AAE01E60F02}"/>
              </c:ext>
            </c:extLst>
          </c:dPt>
          <c:dPt>
            <c:idx val="1"/>
            <c:invertIfNegative val="0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98E-4D2B-A796-4AAE01E60F02}"/>
              </c:ext>
            </c:extLst>
          </c:dPt>
          <c:dPt>
            <c:idx val="2"/>
            <c:invertIfNegative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98E-4D2B-A796-4AAE01E60F02}"/>
              </c:ext>
            </c:extLst>
          </c:dPt>
          <c:dPt>
            <c:idx val="3"/>
            <c:invertIfNegative val="0"/>
            <c:bubble3D val="0"/>
            <c:spPr>
              <a:solidFill>
                <a:srgbClr val="C05D8C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98E-4D2B-A796-4AAE01E60F02}"/>
              </c:ext>
            </c:extLst>
          </c:dPt>
          <c:dPt>
            <c:idx val="4"/>
            <c:invertIfNegative val="0"/>
            <c:bubble3D val="0"/>
            <c:spPr>
              <a:solidFill>
                <a:srgbClr val="289B38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398E-4D2B-A796-4AAE01E60F02}"/>
              </c:ext>
            </c:extLst>
          </c:dPt>
          <c:dPt>
            <c:idx val="5"/>
            <c:invertIfNegative val="0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98E-4D2B-A796-4AAE01E60F02}"/>
              </c:ext>
            </c:extLst>
          </c:dPt>
          <c:dPt>
            <c:idx val="6"/>
            <c:invertIfNegative val="0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98E-4D2B-A796-4AAE01E60F02}"/>
              </c:ext>
            </c:extLst>
          </c:dPt>
          <c:cat>
            <c:strRef>
              <c:f>'Vorläufiges Ergebnis'!$I$33:$I$40</c:f>
              <c:strCache>
                <c:ptCount val="8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 1)</c:v>
                </c:pt>
                <c:pt idx="4">
                  <c:v>GRÜNE</c:v>
                </c:pt>
                <c:pt idx="5">
                  <c:v>FDP</c:v>
                </c:pt>
                <c:pt idx="6">
                  <c:v>BSW</c:v>
                </c:pt>
                <c:pt idx="7">
                  <c:v>Sonstige</c:v>
                </c:pt>
              </c:strCache>
            </c:strRef>
          </c:cat>
          <c:val>
            <c:numRef>
              <c:f>'Vorläufiges Ergebnis'!$J$33:$J$40</c:f>
              <c:numCache>
                <c:formatCode>0.0</c:formatCode>
                <c:ptCount val="8"/>
                <c:pt idx="0">
                  <c:v>37.379821935014974</c:v>
                </c:pt>
                <c:pt idx="1">
                  <c:v>39.508267302876376</c:v>
                </c:pt>
                <c:pt idx="2">
                  <c:v>6.2421494197483076</c:v>
                </c:pt>
                <c:pt idx="3">
                  <c:v>7.789948097295845</c:v>
                </c:pt>
                <c:pt idx="4">
                  <c:v>2.8071502492435791</c:v>
                </c:pt>
                <c:pt idx="5">
                  <c:v>1.5247900586966654</c:v>
                </c:pt>
                <c:pt idx="6">
                  <c:v>3.9990559553810545</c:v>
                </c:pt>
                <c:pt idx="7">
                  <c:v>0.74881698174320377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E-4D2B-A796-4AAE01E60F02}"/>
            </c:ext>
          </c:extLst>
        </c:ser>
        <c:ser>
          <c:idx val="1"/>
          <c:order val="1"/>
          <c:tx>
            <c:strRef>
              <c:f>'Vorläufiges Ergebnis'!$K$32</c:f>
              <c:strCache>
                <c:ptCount val="1"/>
                <c:pt idx="0">
                  <c:v>Erstimmen 2021</c:v>
                </c:pt>
              </c:strCache>
            </c:strRef>
          </c:tx>
          <c:spPr>
            <a:solidFill>
              <a:srgbClr val="DCDCDC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89899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98E-4D2B-A796-4AAE01E60F02}"/>
              </c:ext>
            </c:extLst>
          </c:dPt>
          <c:dPt>
            <c:idx val="1"/>
            <c:invertIfNegative val="0"/>
            <c:bubble3D val="0"/>
            <c:spPr>
              <a:solidFill>
                <a:srgbClr val="9BD2E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98E-4D2B-A796-4AAE01E60F02}"/>
              </c:ext>
            </c:extLst>
          </c:dPt>
          <c:dPt>
            <c:idx val="2"/>
            <c:invertIfNegative val="0"/>
            <c:bubble3D val="0"/>
            <c:spPr>
              <a:solidFill>
                <a:srgbClr val="B5B5B5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98E-4D2B-A796-4AAE01E60F02}"/>
              </c:ext>
            </c:extLst>
          </c:dPt>
          <c:dPt>
            <c:idx val="3"/>
            <c:invertIfNegative val="0"/>
            <c:bubble3D val="0"/>
            <c:spPr>
              <a:solidFill>
                <a:srgbClr val="E9C8D8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398E-4D2B-A796-4AAE01E60F02}"/>
              </c:ext>
            </c:extLst>
          </c:dPt>
          <c:dPt>
            <c:idx val="4"/>
            <c:invertIfNegative val="0"/>
            <c:bubble3D val="0"/>
            <c:spPr>
              <a:solidFill>
                <a:srgbClr val="9DCB99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398E-4D2B-A796-4AAE01E60F02}"/>
              </c:ext>
            </c:extLst>
          </c:dPt>
          <c:dPt>
            <c:idx val="5"/>
            <c:invertIfNegative val="0"/>
            <c:bubble3D val="0"/>
            <c:spPr>
              <a:solidFill>
                <a:srgbClr val="FFFCCC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98E-4D2B-A796-4AAE01E60F02}"/>
              </c:ext>
            </c:extLst>
          </c:dPt>
          <c:cat>
            <c:strRef>
              <c:f>'Vorläufiges Ergebnis'!$I$33:$I$40</c:f>
              <c:strCache>
                <c:ptCount val="8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 1)</c:v>
                </c:pt>
                <c:pt idx="4">
                  <c:v>GRÜNE</c:v>
                </c:pt>
                <c:pt idx="5">
                  <c:v>FDP</c:v>
                </c:pt>
                <c:pt idx="6">
                  <c:v>BSW</c:v>
                </c:pt>
                <c:pt idx="7">
                  <c:v>Sonstige</c:v>
                </c:pt>
              </c:strCache>
            </c:strRef>
          </c:cat>
          <c:val>
            <c:numRef>
              <c:f>'Vorläufiges Ergebnis'!$K$33:$K$40</c:f>
              <c:numCache>
                <c:formatCode>0.0</c:formatCode>
                <c:ptCount val="8"/>
                <c:pt idx="0">
                  <c:v>34.4</c:v>
                </c:pt>
                <c:pt idx="1">
                  <c:v>18</c:v>
                </c:pt>
                <c:pt idx="2">
                  <c:v>17.3</c:v>
                </c:pt>
                <c:pt idx="3">
                  <c:v>11.7</c:v>
                </c:pt>
                <c:pt idx="4">
                  <c:v>6.5</c:v>
                </c:pt>
                <c:pt idx="5">
                  <c:v>6.3</c:v>
                </c:pt>
                <c:pt idx="6">
                  <c:v>0</c:v>
                </c:pt>
                <c:pt idx="7">
                  <c:v>5.7999999999999972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E-4D2B-A796-4AAE01E60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81968"/>
        <c:axId val="445782296"/>
      </c:barChart>
      <c:catAx>
        <c:axId val="44578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5782296"/>
        <c:crosses val="autoZero"/>
        <c:auto val="1"/>
        <c:lblAlgn val="ctr"/>
        <c:lblOffset val="100"/>
        <c:noMultiLvlLbl val="0"/>
      </c:catAx>
      <c:valAx>
        <c:axId val="445782296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5781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558671979585416"/>
          <c:y val="0.80851158054716343"/>
          <c:w val="0.77297899487477317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de-DE" sz="900" b="1">
                <a:solidFill>
                  <a:schemeClr val="tx1"/>
                </a:solidFill>
              </a:rPr>
              <a:t>Zweitstimmen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2225043048113829"/>
          <c:y val="0.13202176039078789"/>
          <c:w val="0.83206919350756625"/>
          <c:h val="0.508186650875900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'Vorläufiges Ergebnis'!$L$32</c:f>
              <c:strCache>
                <c:ptCount val="1"/>
                <c:pt idx="0">
                  <c:v>Zweitstimmen 2026 (vorläufig)</c:v>
                </c:pt>
              </c:strCache>
            </c:strRef>
          </c:tx>
          <c:spPr>
            <a:solidFill>
              <a:srgbClr val="808080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BC3-4835-8ABE-D0A4D986C02B}"/>
              </c:ext>
            </c:extLst>
          </c:dPt>
          <c:dPt>
            <c:idx val="1"/>
            <c:invertIfNegative val="0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BC3-4835-8ABE-D0A4D986C02B}"/>
              </c:ext>
            </c:extLst>
          </c:dPt>
          <c:dPt>
            <c:idx val="2"/>
            <c:invertIfNegative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BC3-4835-8ABE-D0A4D986C02B}"/>
              </c:ext>
            </c:extLst>
          </c:dPt>
          <c:dPt>
            <c:idx val="3"/>
            <c:invertIfNegative val="0"/>
            <c:bubble3D val="0"/>
            <c:spPr>
              <a:solidFill>
                <a:srgbClr val="C05D8C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BC3-4835-8ABE-D0A4D986C02B}"/>
              </c:ext>
            </c:extLst>
          </c:dPt>
          <c:dPt>
            <c:idx val="4"/>
            <c:invertIfNegative val="0"/>
            <c:bubble3D val="0"/>
            <c:spPr>
              <a:solidFill>
                <a:srgbClr val="289B38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BC3-4835-8ABE-D0A4D986C02B}"/>
              </c:ext>
            </c:extLst>
          </c:dPt>
          <c:dPt>
            <c:idx val="5"/>
            <c:invertIfNegative val="0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BC3-4835-8ABE-D0A4D986C02B}"/>
              </c:ext>
            </c:extLst>
          </c:dPt>
          <c:dPt>
            <c:idx val="6"/>
            <c:invertIfNegative val="0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BC3-4835-8ABE-D0A4D986C02B}"/>
              </c:ext>
            </c:extLst>
          </c:dPt>
          <c:cat>
            <c:strRef>
              <c:f>'Vorläufiges Ergebnis'!$I$33:$I$40</c:f>
              <c:strCache>
                <c:ptCount val="8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 1)</c:v>
                </c:pt>
                <c:pt idx="4">
                  <c:v>GRÜNE</c:v>
                </c:pt>
                <c:pt idx="5">
                  <c:v>FDP</c:v>
                </c:pt>
                <c:pt idx="6">
                  <c:v>BSW</c:v>
                </c:pt>
                <c:pt idx="7">
                  <c:v>Sonstige</c:v>
                </c:pt>
              </c:strCache>
            </c:strRef>
          </c:cat>
          <c:val>
            <c:numRef>
              <c:f>'Vorläufiges Ergebnis'!$L$33:$L$40</c:f>
              <c:numCache>
                <c:formatCode>0.0</c:formatCode>
                <c:ptCount val="8"/>
                <c:pt idx="0">
                  <c:v>35.49540392564731</c:v>
                </c:pt>
                <c:pt idx="1">
                  <c:v>38.2170008952816</c:v>
                </c:pt>
                <c:pt idx="2">
                  <c:v>4.888001158252103</c:v>
                </c:pt>
                <c:pt idx="3">
                  <c:v>6.538608895888304</c:v>
                </c:pt>
                <c:pt idx="4">
                  <c:v>5.6717911442959528</c:v>
                </c:pt>
                <c:pt idx="5">
                  <c:v>1.0257819432830735</c:v>
                </c:pt>
                <c:pt idx="6">
                  <c:v>4.8295960989753999</c:v>
                </c:pt>
                <c:pt idx="7">
                  <c:v>3.3338159383762473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BC3-4835-8ABE-D0A4D986C02B}"/>
            </c:ext>
          </c:extLst>
        </c:ser>
        <c:ser>
          <c:idx val="1"/>
          <c:order val="1"/>
          <c:tx>
            <c:strRef>
              <c:f>'Vorläufiges Ergebnis'!$M$32</c:f>
              <c:strCache>
                <c:ptCount val="1"/>
                <c:pt idx="0">
                  <c:v>Zweitstimmen 2021</c:v>
                </c:pt>
              </c:strCache>
            </c:strRef>
          </c:tx>
          <c:spPr>
            <a:solidFill>
              <a:srgbClr val="DCDCDC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89899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8BC3-4835-8ABE-D0A4D986C02B}"/>
              </c:ext>
            </c:extLst>
          </c:dPt>
          <c:dPt>
            <c:idx val="1"/>
            <c:invertIfNegative val="0"/>
            <c:bubble3D val="0"/>
            <c:spPr>
              <a:solidFill>
                <a:srgbClr val="9BD2E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8BC3-4835-8ABE-D0A4D986C02B}"/>
              </c:ext>
            </c:extLst>
          </c:dPt>
          <c:dPt>
            <c:idx val="2"/>
            <c:invertIfNegative val="0"/>
            <c:bubble3D val="0"/>
            <c:spPr>
              <a:solidFill>
                <a:srgbClr val="B5B5B5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8BC3-4835-8ABE-D0A4D986C02B}"/>
              </c:ext>
            </c:extLst>
          </c:dPt>
          <c:dPt>
            <c:idx val="3"/>
            <c:invertIfNegative val="0"/>
            <c:bubble3D val="0"/>
            <c:spPr>
              <a:solidFill>
                <a:srgbClr val="E9C8D8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8BC3-4835-8ABE-D0A4D986C02B}"/>
              </c:ext>
            </c:extLst>
          </c:dPt>
          <c:dPt>
            <c:idx val="4"/>
            <c:invertIfNegative val="0"/>
            <c:bubble3D val="0"/>
            <c:spPr>
              <a:solidFill>
                <a:srgbClr val="9DCB99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8BC3-4835-8ABE-D0A4D986C02B}"/>
              </c:ext>
            </c:extLst>
          </c:dPt>
          <c:dPt>
            <c:idx val="5"/>
            <c:invertIfNegative val="0"/>
            <c:bubble3D val="0"/>
            <c:spPr>
              <a:solidFill>
                <a:srgbClr val="FFFCCC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8BC3-4835-8ABE-D0A4D986C02B}"/>
              </c:ext>
            </c:extLst>
          </c:dPt>
          <c:cat>
            <c:strRef>
              <c:f>'Vorläufiges Ergebnis'!$I$33:$I$40</c:f>
              <c:strCache>
                <c:ptCount val="8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 1)</c:v>
                </c:pt>
                <c:pt idx="4">
                  <c:v>GRÜNE</c:v>
                </c:pt>
                <c:pt idx="5">
                  <c:v>FDP</c:v>
                </c:pt>
                <c:pt idx="6">
                  <c:v>BSW</c:v>
                </c:pt>
                <c:pt idx="7">
                  <c:v>Sonstige</c:v>
                </c:pt>
              </c:strCache>
            </c:strRef>
          </c:cat>
          <c:val>
            <c:numRef>
              <c:f>'Vorläufiges Ergebnis'!$M$33:$M$40</c:f>
              <c:numCache>
                <c:formatCode>0.0</c:formatCode>
                <c:ptCount val="8"/>
                <c:pt idx="0">
                  <c:v>39.6</c:v>
                </c:pt>
                <c:pt idx="1">
                  <c:v>16.7</c:v>
                </c:pt>
                <c:pt idx="2">
                  <c:v>13.3</c:v>
                </c:pt>
                <c:pt idx="3">
                  <c:v>9.9</c:v>
                </c:pt>
                <c:pt idx="4">
                  <c:v>6.3</c:v>
                </c:pt>
                <c:pt idx="5">
                  <c:v>5.8</c:v>
                </c:pt>
                <c:pt idx="6">
                  <c:v>0</c:v>
                </c:pt>
                <c:pt idx="7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BC3-4835-8ABE-D0A4D986C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81968"/>
        <c:axId val="445782296"/>
      </c:barChart>
      <c:catAx>
        <c:axId val="44578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5782296"/>
        <c:crosses val="autoZero"/>
        <c:auto val="1"/>
        <c:lblAlgn val="ctr"/>
        <c:lblOffset val="100"/>
        <c:noMultiLvlLbl val="0"/>
      </c:catAx>
      <c:valAx>
        <c:axId val="445782296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5781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2364628151275612E-2"/>
          <c:y val="0.80851158054716343"/>
          <c:w val="0.84361419734314824"/>
          <c:h val="8.21325585569566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de-DE" sz="1000"/>
              <a:t>Direktmandate im Landtag Mecklenburg-Vorpommern seit 1990</a:t>
            </a:r>
          </a:p>
        </c:rich>
      </c:tx>
      <c:layout>
        <c:manualLayout>
          <c:xMode val="edge"/>
          <c:yMode val="edge"/>
          <c:x val="0.2147376777292829"/>
          <c:y val="2.40277777777777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6648637748326632E-2"/>
          <c:y val="0.20607648002333043"/>
          <c:w val="0.91279586931912893"/>
          <c:h val="0.548230402790945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'Erststimmen im ZV'!$M$30</c:f>
              <c:strCache>
                <c:ptCount val="1"/>
                <c:pt idx="0">
                  <c:v>SPD</c:v>
                </c:pt>
              </c:strCache>
            </c:strRef>
          </c:tx>
          <c:spPr>
            <a:solidFill>
              <a:srgbClr val="F13132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strRef>
              <c:f>'Erststimmen im ZV'!$L$31:$L$39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'Erststimmen im ZV'!$M$31:$M$39</c:f>
              <c:numCache>
                <c:formatCode>0</c:formatCode>
                <c:ptCount val="9"/>
                <c:pt idx="0">
                  <c:v>4</c:v>
                </c:pt>
                <c:pt idx="1">
                  <c:v>7</c:v>
                </c:pt>
                <c:pt idx="2">
                  <c:v>20</c:v>
                </c:pt>
                <c:pt idx="3">
                  <c:v>24</c:v>
                </c:pt>
                <c:pt idx="4">
                  <c:v>15</c:v>
                </c:pt>
                <c:pt idx="5">
                  <c:v>24</c:v>
                </c:pt>
                <c:pt idx="6">
                  <c:v>26</c:v>
                </c:pt>
                <c:pt idx="7">
                  <c:v>34</c:v>
                </c:pt>
                <c:pt idx="8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1-43FB-AC41-42B678F2BA07}"/>
            </c:ext>
          </c:extLst>
        </c:ser>
        <c:ser>
          <c:idx val="2"/>
          <c:order val="1"/>
          <c:tx>
            <c:strRef>
              <c:f>'Erststimmen im ZV'!$N$30</c:f>
              <c:strCache>
                <c:ptCount val="1"/>
                <c:pt idx="0">
                  <c:v>AfD</c:v>
                </c:pt>
              </c:strCache>
            </c:strRef>
          </c:tx>
          <c:spPr>
            <a:solidFill>
              <a:srgbClr val="37A4D7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strRef>
              <c:f>'Erststimmen im ZV'!$L$31:$L$39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'Erststimmen im ZV'!$N$31:$N$39</c:f>
              <c:numCache>
                <c:formatCode>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1</c:v>
                </c:pt>
                <c:pt idx="8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91-43FB-AC41-42B678F2BA07}"/>
            </c:ext>
          </c:extLst>
        </c:ser>
        <c:ser>
          <c:idx val="1"/>
          <c:order val="2"/>
          <c:tx>
            <c:strRef>
              <c:f>'Erststimmen im ZV'!$O$30</c:f>
              <c:strCache>
                <c:ptCount val="1"/>
                <c:pt idx="0">
                  <c:v>CDU</c:v>
                </c:pt>
              </c:strCache>
            </c:strRef>
          </c:tx>
          <c:spPr>
            <a:solidFill>
              <a:srgbClr val="524B4C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strRef>
              <c:f>'Erststimmen im ZV'!$L$31:$L$39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'Erststimmen im ZV'!$O$31:$O$39</c:f>
              <c:numCache>
                <c:formatCode>0</c:formatCode>
                <c:ptCount val="9"/>
                <c:pt idx="0">
                  <c:v>29</c:v>
                </c:pt>
                <c:pt idx="1">
                  <c:v>28</c:v>
                </c:pt>
                <c:pt idx="2">
                  <c:v>14</c:v>
                </c:pt>
                <c:pt idx="3">
                  <c:v>12</c:v>
                </c:pt>
                <c:pt idx="4">
                  <c:v>20</c:v>
                </c:pt>
                <c:pt idx="5">
                  <c:v>12</c:v>
                </c:pt>
                <c:pt idx="6">
                  <c:v>7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91-43FB-AC41-42B678F2BA07}"/>
            </c:ext>
          </c:extLst>
        </c:ser>
        <c:ser>
          <c:idx val="3"/>
          <c:order val="3"/>
          <c:tx>
            <c:strRef>
              <c:f>'Erststimmen im ZV'!$P$30</c:f>
              <c:strCache>
                <c:ptCount val="1"/>
                <c:pt idx="0">
                  <c:v>Die Linke 1)</c:v>
                </c:pt>
              </c:strCache>
            </c:strRef>
          </c:tx>
          <c:spPr>
            <a:solidFill>
              <a:srgbClr val="BE5B8B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strRef>
              <c:f>'Erststimmen im ZV'!$L$31:$L$39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'Erststimmen im ZV'!$P$31:$P$39</c:f>
              <c:numCache>
                <c:formatCode>0</c:formatCod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91-43FB-AC41-42B678F2B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1790464"/>
        <c:axId val="231796736"/>
      </c:barChart>
      <c:catAx>
        <c:axId val="231790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850"/>
            </a:pPr>
            <a:endParaRPr lang="de-DE"/>
          </a:p>
        </c:txPr>
        <c:crossAx val="231796736"/>
        <c:crossesAt val="0"/>
        <c:auto val="1"/>
        <c:lblAlgn val="ctr"/>
        <c:lblOffset val="100"/>
        <c:noMultiLvlLbl val="0"/>
      </c:catAx>
      <c:valAx>
        <c:axId val="231796736"/>
        <c:scaling>
          <c:orientation val="minMax"/>
          <c:max val="36"/>
          <c:min val="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50"/>
                </a:pPr>
                <a:r>
                  <a:rPr lang="de-DE" sz="850" b="0"/>
                  <a:t>Anzahl </a:t>
                </a:r>
              </a:p>
              <a:p>
                <a:pPr>
                  <a:defRPr sz="850"/>
                </a:pPr>
                <a:r>
                  <a:rPr lang="de-DE" sz="850" b="0"/>
                  <a:t>Mandate</a:t>
                </a:r>
              </a:p>
            </c:rich>
          </c:tx>
          <c:layout>
            <c:manualLayout>
              <c:xMode val="edge"/>
              <c:yMode val="edge"/>
              <c:x val="1.6505611130272765E-2"/>
              <c:y val="6.4740602520624121E-2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850"/>
            </a:pPr>
            <a:endParaRPr lang="de-DE"/>
          </a:p>
        </c:txPr>
        <c:crossAx val="231790464"/>
        <c:crosses val="autoZero"/>
        <c:crossBetween val="between"/>
        <c:majorUnit val="6"/>
      </c:valAx>
    </c:plotArea>
    <c:legend>
      <c:legendPos val="b"/>
      <c:layout>
        <c:manualLayout>
          <c:xMode val="edge"/>
          <c:yMode val="edge"/>
          <c:x val="0.32808714235579245"/>
          <c:y val="0.8424110593027001"/>
          <c:w val="0.31902682539026017"/>
          <c:h val="6.9088517677598035E-2"/>
        </c:manualLayout>
      </c:layout>
      <c:overlay val="0"/>
      <c:txPr>
        <a:bodyPr/>
        <a:lstStyle/>
        <a:p>
          <a:pPr>
            <a:defRPr sz="850"/>
          </a:pPr>
          <a:endParaRPr lang="de-DE"/>
        </a:p>
      </c:txPr>
    </c:legend>
    <c:plotVisOnly val="0"/>
    <c:dispBlanksAs val="zero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791666666666667E-2"/>
          <c:y val="0.19225554937743264"/>
          <c:w val="0.87533796296296296"/>
          <c:h val="0.579362994242069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'Zweitstimmen im ZV'!$M$30</c:f>
              <c:strCache>
                <c:ptCount val="1"/>
                <c:pt idx="0">
                  <c:v>SPD</c:v>
                </c:pt>
              </c:strCache>
            </c:strRef>
          </c:tx>
          <c:spPr>
            <a:solidFill>
              <a:srgbClr val="F13132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ZV'!$M$31:$M$39</c:f>
              <c:numCache>
                <c:formatCode>#,##0.0"  ";\-#,##0.0"  ";0.0"  ";@"  "</c:formatCode>
                <c:ptCount val="9"/>
                <c:pt idx="0">
                  <c:v>27</c:v>
                </c:pt>
                <c:pt idx="1">
                  <c:v>29.5</c:v>
                </c:pt>
                <c:pt idx="2">
                  <c:v>34.299999999999997</c:v>
                </c:pt>
                <c:pt idx="3">
                  <c:v>40.6</c:v>
                </c:pt>
                <c:pt idx="4">
                  <c:v>30.2</c:v>
                </c:pt>
                <c:pt idx="5">
                  <c:v>35.6</c:v>
                </c:pt>
                <c:pt idx="6">
                  <c:v>30.6</c:v>
                </c:pt>
                <c:pt idx="7">
                  <c:v>39.6</c:v>
                </c:pt>
                <c:pt idx="8">
                  <c:v>35.49540392564731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5A-4837-B950-05C5FDE6E7C1}"/>
            </c:ext>
          </c:extLst>
        </c:ser>
        <c:ser>
          <c:idx val="1"/>
          <c:order val="1"/>
          <c:tx>
            <c:strRef>
              <c:f>'Zweitstimmen im ZV'!$N$30</c:f>
              <c:strCache>
                <c:ptCount val="1"/>
                <c:pt idx="0">
                  <c:v>AfD</c:v>
                </c:pt>
              </c:strCache>
            </c:strRef>
          </c:tx>
          <c:spPr>
            <a:solidFill>
              <a:srgbClr val="37A4D7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ZV'!$N$31:$N$39</c:f>
              <c:numCache>
                <c:formatCode>#,##0.0"  ";\-#,##0.0"  ";0.0"  ";@"  "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20.8</c:v>
                </c:pt>
                <c:pt idx="7">
                  <c:v>16.7</c:v>
                </c:pt>
                <c:pt idx="8">
                  <c:v>38.2170008952816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5A-4837-B950-05C5FDE6E7C1}"/>
            </c:ext>
          </c:extLst>
        </c:ser>
        <c:ser>
          <c:idx val="2"/>
          <c:order val="2"/>
          <c:tx>
            <c:strRef>
              <c:f>'Zweitstimmen im ZV'!$O$30</c:f>
              <c:strCache>
                <c:ptCount val="1"/>
                <c:pt idx="0">
                  <c:v>CDU</c:v>
                </c:pt>
              </c:strCache>
            </c:strRef>
          </c:tx>
          <c:spPr>
            <a:solidFill>
              <a:srgbClr val="524B4C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ZV'!$O$31:$O$39</c:f>
              <c:numCache>
                <c:formatCode>#,##0.0"  ";\-#,##0.0"  ";0.0"  ";@"  "</c:formatCode>
                <c:ptCount val="9"/>
                <c:pt idx="0">
                  <c:v>38.299999999999997</c:v>
                </c:pt>
                <c:pt idx="1">
                  <c:v>37.700000000000003</c:v>
                </c:pt>
                <c:pt idx="2">
                  <c:v>30.2</c:v>
                </c:pt>
                <c:pt idx="3">
                  <c:v>31.4</c:v>
                </c:pt>
                <c:pt idx="4">
                  <c:v>28.8</c:v>
                </c:pt>
                <c:pt idx="5">
                  <c:v>23</c:v>
                </c:pt>
                <c:pt idx="6">
                  <c:v>19</c:v>
                </c:pt>
                <c:pt idx="7">
                  <c:v>13.3</c:v>
                </c:pt>
                <c:pt idx="8">
                  <c:v>4.888001158252103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5A-4837-B950-05C5FDE6E7C1}"/>
            </c:ext>
          </c:extLst>
        </c:ser>
        <c:ser>
          <c:idx val="3"/>
          <c:order val="3"/>
          <c:tx>
            <c:strRef>
              <c:f>'Zweitstimmen im ZV'!$P$30</c:f>
              <c:strCache>
                <c:ptCount val="1"/>
                <c:pt idx="0">
                  <c:v>Die Linke 1)</c:v>
                </c:pt>
              </c:strCache>
            </c:strRef>
          </c:tx>
          <c:spPr>
            <a:solidFill>
              <a:srgbClr val="BE5B8B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ZV'!$P$31:$P$39</c:f>
              <c:numCache>
                <c:formatCode>#,##0.0"  ";\-#,##0.0"  ";0.0"  ";@"  "</c:formatCode>
                <c:ptCount val="9"/>
                <c:pt idx="0">
                  <c:v>15.7</c:v>
                </c:pt>
                <c:pt idx="1">
                  <c:v>22.7</c:v>
                </c:pt>
                <c:pt idx="2">
                  <c:v>24.4</c:v>
                </c:pt>
                <c:pt idx="3">
                  <c:v>16.399999999999999</c:v>
                </c:pt>
                <c:pt idx="4">
                  <c:v>16.8</c:v>
                </c:pt>
                <c:pt idx="5">
                  <c:v>18.399999999999999</c:v>
                </c:pt>
                <c:pt idx="6">
                  <c:v>13.2</c:v>
                </c:pt>
                <c:pt idx="7">
                  <c:v>9.9</c:v>
                </c:pt>
                <c:pt idx="8">
                  <c:v>6.538608895888304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5A-4837-B950-05C5FDE6E7C1}"/>
            </c:ext>
          </c:extLst>
        </c:ser>
        <c:ser>
          <c:idx val="4"/>
          <c:order val="4"/>
          <c:tx>
            <c:strRef>
              <c:f>'Zweitstimmen im ZV'!$Q$30</c:f>
              <c:strCache>
                <c:ptCount val="1"/>
                <c:pt idx="0">
                  <c:v>GRÜNE 2)</c:v>
                </c:pt>
              </c:strCache>
            </c:strRef>
          </c:tx>
          <c:spPr>
            <a:solidFill>
              <a:srgbClr val="3A9732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ZV'!$Q$31:$Q$39</c:f>
              <c:numCache>
                <c:formatCode>#,##0.0"  ";\-#,##0.0"  ";0.0"  ";@"  "</c:formatCode>
                <c:ptCount val="9"/>
                <c:pt idx="0">
                  <c:v>5.5</c:v>
                </c:pt>
                <c:pt idx="1">
                  <c:v>3.8</c:v>
                </c:pt>
                <c:pt idx="2">
                  <c:v>1.6</c:v>
                </c:pt>
                <c:pt idx="3">
                  <c:v>4.7</c:v>
                </c:pt>
                <c:pt idx="4">
                  <c:v>9.6</c:v>
                </c:pt>
                <c:pt idx="5">
                  <c:v>2.8</c:v>
                </c:pt>
                <c:pt idx="6">
                  <c:v>3</c:v>
                </c:pt>
                <c:pt idx="7">
                  <c:v>5.8</c:v>
                </c:pt>
                <c:pt idx="8">
                  <c:v>5.6717911442959528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5A-4837-B950-05C5FDE6E7C1}"/>
            </c:ext>
          </c:extLst>
        </c:ser>
        <c:ser>
          <c:idx val="5"/>
          <c:order val="5"/>
          <c:tx>
            <c:strRef>
              <c:f>'Zweitstimmen im ZV'!$R$30</c:f>
              <c:strCache>
                <c:ptCount val="1"/>
                <c:pt idx="0">
                  <c:v>FDP 3)</c:v>
                </c:pt>
              </c:strCache>
            </c:strRef>
          </c:tx>
          <c:spPr>
            <a:solidFill>
              <a:srgbClr val="FDF132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ZV'!$R$31:$R$39</c:f>
              <c:numCache>
                <c:formatCode>#,##0.0"  ";\-#,##0.0"  ";0.0"  ";@"  "</c:formatCode>
                <c:ptCount val="9"/>
                <c:pt idx="0">
                  <c:v>4.2</c:v>
                </c:pt>
                <c:pt idx="1">
                  <c:v>3.7</c:v>
                </c:pt>
                <c:pt idx="2">
                  <c:v>2.7</c:v>
                </c:pt>
                <c:pt idx="3">
                  <c:v>2.6</c:v>
                </c:pt>
                <c:pt idx="4">
                  <c:v>3.4</c:v>
                </c:pt>
                <c:pt idx="5">
                  <c:v>8.6999999999999993</c:v>
                </c:pt>
                <c:pt idx="6">
                  <c:v>4.8</c:v>
                </c:pt>
                <c:pt idx="7">
                  <c:v>6.3</c:v>
                </c:pt>
                <c:pt idx="8">
                  <c:v>1.0257819432830735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15A-4837-B950-05C5FDE6E7C1}"/>
            </c:ext>
          </c:extLst>
        </c:ser>
        <c:ser>
          <c:idx val="6"/>
          <c:order val="6"/>
          <c:tx>
            <c:v>BSW</c:v>
          </c:tx>
          <c:spPr>
            <a:solidFill>
              <a:srgbClr val="AE1B40"/>
            </a:solidFill>
            <a:ln w="3175">
              <a:solidFill>
                <a:schemeClr val="tx1"/>
              </a:solidFill>
            </a:ln>
          </c:spPr>
          <c:invertIfNegative val="0"/>
          <c:val>
            <c:numRef>
              <c:f>'Zweitstimmen im ZV'!$S$31:$S$39</c:f>
              <c:numCache>
                <c:formatCode>#,##0.0"  ";\-#,##0.0"  ";0.0"  ";@"  "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4.8295960989753999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44-4758-B1B3-8E017EACA81C}"/>
            </c:ext>
          </c:extLst>
        </c:ser>
        <c:ser>
          <c:idx val="7"/>
          <c:order val="7"/>
          <c:tx>
            <c:strRef>
              <c:f>'Zweitstimmen im ZV'!$T$30</c:f>
              <c:strCache>
                <c:ptCount val="1"/>
                <c:pt idx="0">
                  <c:v>Sonstige</c:v>
                </c:pt>
              </c:strCache>
            </c:strRef>
          </c:tx>
          <c:spPr>
            <a:solidFill>
              <a:srgbClr val="696969"/>
            </a:solidFill>
            <a:ln w="3175">
              <a:solidFill>
                <a:schemeClr val="tx1"/>
              </a:solidFill>
            </a:ln>
          </c:spPr>
          <c:invertIfNegative val="0"/>
          <c:cat>
            <c:numLit>
              <c:formatCode>General</c:formatCode>
              <c:ptCount val="9"/>
              <c:pt idx="0">
                <c:v>1990</c:v>
              </c:pt>
              <c:pt idx="1">
                <c:v>1994</c:v>
              </c:pt>
              <c:pt idx="2">
                <c:v>1998</c:v>
              </c:pt>
              <c:pt idx="3">
                <c:v>2002</c:v>
              </c:pt>
              <c:pt idx="4">
                <c:v>2006</c:v>
              </c:pt>
              <c:pt idx="5">
                <c:v>2011</c:v>
              </c:pt>
              <c:pt idx="6">
                <c:v>2016</c:v>
              </c:pt>
              <c:pt idx="7">
                <c:v>2021</c:v>
              </c:pt>
              <c:pt idx="8">
                <c:v>2026</c:v>
              </c:pt>
            </c:numLit>
          </c:cat>
          <c:val>
            <c:numRef>
              <c:f>'Zweitstimmen im ZV'!$T$31:$T$39</c:f>
              <c:numCache>
                <c:formatCode>#,##0.0"  ";\-#,##0.0"  ";0.0"  ";@"  "</c:formatCode>
                <c:ptCount val="9"/>
                <c:pt idx="0">
                  <c:v>9.3000000000000007</c:v>
                </c:pt>
                <c:pt idx="1">
                  <c:v>2.6</c:v>
                </c:pt>
                <c:pt idx="2">
                  <c:v>6.8</c:v>
                </c:pt>
                <c:pt idx="3">
                  <c:v>4.3</c:v>
                </c:pt>
                <c:pt idx="4">
                  <c:v>11.3</c:v>
                </c:pt>
                <c:pt idx="5">
                  <c:v>11.5</c:v>
                </c:pt>
                <c:pt idx="6">
                  <c:v>8.6</c:v>
                </c:pt>
                <c:pt idx="7">
                  <c:v>8.4</c:v>
                </c:pt>
                <c:pt idx="8">
                  <c:v>3.3338159383762473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15A-4837-B950-05C5FDE6E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7424640"/>
        <c:axId val="237426176"/>
      </c:barChart>
      <c:catAx>
        <c:axId val="23742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850"/>
            </a:pPr>
            <a:endParaRPr lang="de-DE"/>
          </a:p>
        </c:txPr>
        <c:crossAx val="237426176"/>
        <c:crosses val="autoZero"/>
        <c:auto val="1"/>
        <c:lblAlgn val="ctr"/>
        <c:lblOffset val="100"/>
        <c:noMultiLvlLbl val="0"/>
      </c:catAx>
      <c:valAx>
        <c:axId val="237426176"/>
        <c:scaling>
          <c:orientation val="minMax"/>
          <c:max val="100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850"/>
            </a:pPr>
            <a:endParaRPr lang="de-DE"/>
          </a:p>
        </c:txPr>
        <c:crossAx val="2374246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4777576722891295"/>
          <c:y val="0.84851096459716358"/>
          <c:w val="0.68247860702926666"/>
          <c:h val="7.0573735090723178E-2"/>
        </c:manualLayout>
      </c:layout>
      <c:overlay val="0"/>
      <c:txPr>
        <a:bodyPr/>
        <a:lstStyle/>
        <a:p>
          <a:pPr>
            <a:defRPr sz="850"/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de-DE" sz="800" b="1">
                <a:solidFill>
                  <a:schemeClr val="tx1"/>
                </a:solidFill>
              </a:rPr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25153478937021478"/>
          <c:y val="0.21825795103091558"/>
          <c:w val="0.45335281839599295"/>
          <c:h val="0.72825743637320761"/>
        </c:manualLayout>
      </c:layout>
      <c:doughnutChart>
        <c:varyColors val="1"/>
        <c:ser>
          <c:idx val="0"/>
          <c:order val="0"/>
          <c:spPr>
            <a:solidFill>
              <a:schemeClr val="bg1"/>
            </a:solidFill>
            <a:ln w="3175">
              <a:solidFill>
                <a:schemeClr val="tx1">
                  <a:lumMod val="95000"/>
                  <a:lumOff val="5000"/>
                </a:schemeClr>
              </a:solidFill>
            </a:ln>
          </c:spPr>
          <c:dPt>
            <c:idx val="0"/>
            <c:bubble3D val="0"/>
            <c:explosion val="10"/>
            <c:spPr>
              <a:solidFill>
                <a:schemeClr val="bg1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302-4FFF-A05C-AB3B40ABC33F}"/>
              </c:ext>
            </c:extLst>
          </c:dPt>
          <c:dPt>
            <c:idx val="1"/>
            <c:bubble3D val="0"/>
            <c:explosion val="10"/>
            <c:spPr>
              <a:solidFill>
                <a:schemeClr val="bg1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302-4FFF-A05C-AB3B40ABC33F}"/>
              </c:ext>
            </c:extLst>
          </c:dPt>
          <c:dPt>
            <c:idx val="2"/>
            <c:bubble3D val="0"/>
            <c:explosion val="10"/>
            <c:spPr>
              <a:solidFill>
                <a:schemeClr val="bg1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302-4FFF-A05C-AB3B40ABC33F}"/>
              </c:ext>
            </c:extLst>
          </c:dPt>
          <c:dPt>
            <c:idx val="3"/>
            <c:bubble3D val="0"/>
            <c:spPr>
              <a:solidFill>
                <a:srgbClr val="F13132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302-4FFF-A05C-AB3B40ABC33F}"/>
              </c:ext>
            </c:extLst>
          </c:dPt>
          <c:dPt>
            <c:idx val="4"/>
            <c:bubble3D val="0"/>
            <c:spPr>
              <a:solidFill>
                <a:srgbClr val="0CA0D9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302-4FFF-A05C-AB3B40ABC33F}"/>
              </c:ext>
            </c:extLst>
          </c:dPt>
          <c:dPt>
            <c:idx val="5"/>
            <c:bubble3D val="0"/>
            <c:spPr>
              <a:solidFill>
                <a:srgbClr val="524B4C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302-4FFF-A05C-AB3B40ABC33F}"/>
              </c:ext>
            </c:extLst>
          </c:dPt>
          <c:dPt>
            <c:idx val="6"/>
            <c:bubble3D val="0"/>
            <c:spPr>
              <a:solidFill>
                <a:srgbClr val="BE5B88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F302-4FFF-A05C-AB3B40ABC33F}"/>
              </c:ext>
            </c:extLst>
          </c:dPt>
          <c:dPt>
            <c:idx val="7"/>
            <c:bubble3D val="0"/>
            <c:spPr>
              <a:solidFill>
                <a:srgbClr val="3A9732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302-4FFF-A05C-AB3B40ABC33F}"/>
              </c:ext>
            </c:extLst>
          </c:dPt>
          <c:dPt>
            <c:idx val="8"/>
            <c:bubble3D val="0"/>
            <c:spPr>
              <a:solidFill>
                <a:srgbClr val="FDFB32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F302-4FFF-A05C-AB3B40ABC33F}"/>
              </c:ext>
            </c:extLst>
          </c:dPt>
          <c:dLbls>
            <c:dLbl>
              <c:idx val="0"/>
              <c:layout>
                <c:manualLayout>
                  <c:x val="0.1993346807139259"/>
                  <c:y val="-6.4549904191677637E-2"/>
                </c:manualLayout>
              </c:layout>
              <c:numFmt formatCode="#,##0.0&quot; 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9676649194138688"/>
                      <c:h val="0.146352237321858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F302-4FFF-A05C-AB3B40ABC33F}"/>
                </c:ext>
              </c:extLst>
            </c:dLbl>
            <c:dLbl>
              <c:idx val="1"/>
              <c:layout>
                <c:manualLayout>
                  <c:x val="0.17697938941890617"/>
                  <c:y val="-8.8022596625016037E-3"/>
                </c:manualLayout>
              </c:layout>
              <c:numFmt formatCode="#,##0.0&quot; 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126548844697908"/>
                      <c:h val="0.1484356698057542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302-4FFF-A05C-AB3B40ABC33F}"/>
                </c:ext>
              </c:extLst>
            </c:dLbl>
            <c:dLbl>
              <c:idx val="2"/>
              <c:layout>
                <c:manualLayout>
                  <c:x val="0.17139056659515126"/>
                  <c:y val="8.2154423516680633E-2"/>
                </c:manualLayout>
              </c:layout>
              <c:numFmt formatCode="#,##0.0&quot; 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281986182552368"/>
                      <c:h val="0.1425674966974198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F302-4FFF-A05C-AB3B40ABC33F}"/>
                </c:ext>
              </c:extLst>
            </c:dLbl>
            <c:dLbl>
              <c:idx val="3"/>
              <c:layout>
                <c:manualLayout>
                  <c:x val="0.16766468471264789"/>
                  <c:y val="0.1056271159500179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302-4FFF-A05C-AB3B40ABC33F}"/>
                </c:ext>
              </c:extLst>
            </c:dLbl>
            <c:dLbl>
              <c:idx val="4"/>
              <c:layout>
                <c:manualLayout>
                  <c:x val="-0.1510091274583317"/>
                  <c:y val="5.816327404288433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302-4FFF-A05C-AB3B40ABC33F}"/>
                </c:ext>
              </c:extLst>
            </c:dLbl>
            <c:dLbl>
              <c:idx val="5"/>
              <c:layout>
                <c:manualLayout>
                  <c:x val="-0.13413174777011838"/>
                  <c:y val="-3.520903865000598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302-4FFF-A05C-AB3B40ABC33F}"/>
                </c:ext>
              </c:extLst>
            </c:dLbl>
            <c:dLbl>
              <c:idx val="6"/>
              <c:layout>
                <c:manualLayout>
                  <c:x val="-0.16247060774122418"/>
                  <c:y val="-7.594089537869368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DIE LINKE</a:t>
                    </a:r>
                    <a:r>
                      <a:rPr lang="en-US" baseline="0"/>
                      <a:t> </a:t>
                    </a:r>
                    <a:fld id="{0022099F-18D9-46B6-9048-C96F3BF7DF67}" type="VALUE">
                      <a:rPr lang="en-US" baseline="0"/>
                      <a:pPr/>
                      <a:t>[WERT]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751723139928723"/>
                      <c:h val="0.1322100588591765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F302-4FFF-A05C-AB3B40ABC33F}"/>
                </c:ext>
              </c:extLst>
            </c:dLbl>
            <c:dLbl>
              <c:idx val="7"/>
              <c:layout>
                <c:manualLayout>
                  <c:x val="-0.11962288357080213"/>
                  <c:y val="-0.1285814243977803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698004457467653"/>
                      <c:h val="0.136103402644524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F302-4FFF-A05C-AB3B40ABC33F}"/>
                </c:ext>
              </c:extLst>
            </c:dLbl>
            <c:dLbl>
              <c:idx val="8"/>
              <c:layout>
                <c:manualLayout>
                  <c:x val="-4.4537687794916292E-2"/>
                  <c:y val="-0.170176939037418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302-4FFF-A05C-AB3B40ABC33F}"/>
                </c:ext>
              </c:extLst>
            </c:dLbl>
            <c:numFmt formatCode="#,##0.0&quot; %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Landesergebnis!$I$41:$I$51</c15:sqref>
                  </c15:fullRef>
                </c:ext>
              </c:extLst>
              <c:f>(Landesergebnis!$I$41,Landesergebnis!$I$43,Landesergebnis!$I$45:$I$51)</c:f>
              <c:strCache>
                <c:ptCount val="9"/>
                <c:pt idx="0">
                  <c:v>Nichtwählerinnen und -wähler</c:v>
                </c:pt>
                <c:pt idx="1">
                  <c:v>  Ungültige Stimmen</c:v>
                </c:pt>
                <c:pt idx="2">
                  <c:v>Parteien ohne Mandate</c:v>
                </c:pt>
                <c:pt idx="3">
                  <c:v>SPD</c:v>
                </c:pt>
                <c:pt idx="4">
                  <c:v>AfD</c:v>
                </c:pt>
                <c:pt idx="5">
                  <c:v>CDU</c:v>
                </c:pt>
                <c:pt idx="6">
                  <c:v>Die Linke</c:v>
                </c:pt>
                <c:pt idx="7">
                  <c:v>GRÜNE</c:v>
                </c:pt>
                <c:pt idx="8">
                  <c:v>FDP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Landesergebnis!$M$41:$M$51</c15:sqref>
                  </c15:fullRef>
                </c:ext>
              </c:extLst>
              <c:f>(Landesergebnis!$M$41,Landesergebnis!$M$43,Landesergebnis!$M$45:$M$51)</c:f>
              <c:numCache>
                <c:formatCode>0.0"   ";;;@"   "</c:formatCode>
                <c:ptCount val="9"/>
                <c:pt idx="0">
                  <c:v>29.23218874931332</c:v>
                </c:pt>
                <c:pt idx="1">
                  <c:v>1.1386156341740121</c:v>
                </c:pt>
                <c:pt idx="2">
                  <c:v>5.816357085223216</c:v>
                </c:pt>
                <c:pt idx="3">
                  <c:v>27.563961413242655</c:v>
                </c:pt>
                <c:pt idx="4">
                  <c:v>11.640257194254197</c:v>
                </c:pt>
                <c:pt idx="5">
                  <c:v>9.2636713496907745</c:v>
                </c:pt>
                <c:pt idx="6">
                  <c:v>6.9244196633678001</c:v>
                </c:pt>
                <c:pt idx="7">
                  <c:v>4.3851635578995651</c:v>
                </c:pt>
                <c:pt idx="8">
                  <c:v>4.0353653528344626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Landesergebnis!$M$42</c15:sqref>
                  <c15:explosion val="10"/>
                  <c15:dLbl>
                    <c:idx val="0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2-C7EB-4496-9507-7774DEF0F7C2}"/>
                      </c:ext>
                    </c:extLst>
                  </c15:dLbl>
                </c15:categoryFilterException>
                <c15:categoryFilterException>
                  <c15:sqref>Landesergebnis!$M$44</c15:sqref>
                  <c15:explosion val="10"/>
                  <c15:dLbl>
                    <c:idx val="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3-C7EB-4496-9507-7774DEF0F7C2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F302-4FFF-A05C-AB3B40ABC33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de-DE" sz="800" b="1">
                <a:solidFill>
                  <a:schemeClr val="tx1"/>
                </a:solidFill>
              </a:rPr>
              <a:t>2026 (vorläufig)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25153478937021478"/>
          <c:y val="0.21825795103091558"/>
          <c:w val="0.45335281839599295"/>
          <c:h val="0.72825743637320761"/>
        </c:manualLayout>
      </c:layout>
      <c:doughnutChart>
        <c:varyColors val="1"/>
        <c:ser>
          <c:idx val="0"/>
          <c:order val="0"/>
          <c:spPr>
            <a:solidFill>
              <a:schemeClr val="bg1"/>
            </a:solidFill>
            <a:ln w="3175">
              <a:solidFill>
                <a:schemeClr val="tx1">
                  <a:lumMod val="95000"/>
                  <a:lumOff val="5000"/>
                </a:schemeClr>
              </a:solidFill>
            </a:ln>
          </c:spPr>
          <c:dPt>
            <c:idx val="0"/>
            <c:bubble3D val="0"/>
            <c:explosion val="10"/>
            <c:spPr>
              <a:solidFill>
                <a:schemeClr val="bg1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1B8-477A-A080-EC85D51345AA}"/>
              </c:ext>
            </c:extLst>
          </c:dPt>
          <c:dPt>
            <c:idx val="1"/>
            <c:bubble3D val="0"/>
            <c:explosion val="10"/>
            <c:spPr>
              <a:solidFill>
                <a:schemeClr val="bg1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1B8-477A-A080-EC85D51345AA}"/>
              </c:ext>
            </c:extLst>
          </c:dPt>
          <c:dPt>
            <c:idx val="2"/>
            <c:bubble3D val="0"/>
            <c:explosion val="10"/>
            <c:spPr>
              <a:solidFill>
                <a:schemeClr val="bg1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1B8-477A-A080-EC85D51345AA}"/>
              </c:ext>
            </c:extLst>
          </c:dPt>
          <c:dPt>
            <c:idx val="3"/>
            <c:bubble3D val="0"/>
            <c:spPr>
              <a:solidFill>
                <a:srgbClr val="F13132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1B8-477A-A080-EC85D51345AA}"/>
              </c:ext>
            </c:extLst>
          </c:dPt>
          <c:dPt>
            <c:idx val="4"/>
            <c:bubble3D val="0"/>
            <c:spPr>
              <a:solidFill>
                <a:srgbClr val="0CA0D9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1B8-477A-A080-EC85D51345AA}"/>
              </c:ext>
            </c:extLst>
          </c:dPt>
          <c:dPt>
            <c:idx val="5"/>
            <c:bubble3D val="0"/>
            <c:spPr>
              <a:solidFill>
                <a:srgbClr val="524B4C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1B8-477A-A080-EC85D51345AA}"/>
              </c:ext>
            </c:extLst>
          </c:dPt>
          <c:dPt>
            <c:idx val="6"/>
            <c:bubble3D val="0"/>
            <c:spPr>
              <a:solidFill>
                <a:srgbClr val="BE5B88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1B8-477A-A080-EC85D51345AA}"/>
              </c:ext>
            </c:extLst>
          </c:dPt>
          <c:dPt>
            <c:idx val="7"/>
            <c:bubble3D val="0"/>
            <c:spPr>
              <a:solidFill>
                <a:srgbClr val="3A9732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1B8-477A-A080-EC85D51345AA}"/>
              </c:ext>
            </c:extLst>
          </c:dPt>
          <c:dPt>
            <c:idx val="8"/>
            <c:bubble3D val="0"/>
            <c:spPr>
              <a:solidFill>
                <a:srgbClr val="FDFB32"/>
              </a:solidFill>
              <a:ln w="31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1B8-477A-A080-EC85D51345AA}"/>
              </c:ext>
            </c:extLst>
          </c:dPt>
          <c:dLbls>
            <c:dLbl>
              <c:idx val="0"/>
              <c:layout>
                <c:manualLayout>
                  <c:x val="0.17882198947805711"/>
                  <c:y val="-9.47549525354765E-2"/>
                </c:manualLayout>
              </c:layout>
              <c:numFmt formatCode="#,##0.0&quot; 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9676649194138688"/>
                      <c:h val="0.146352237321858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91B8-477A-A080-EC85D51345AA}"/>
                </c:ext>
              </c:extLst>
            </c:dLbl>
            <c:dLbl>
              <c:idx val="1"/>
              <c:layout>
                <c:manualLayout>
                  <c:x val="0.17697938962910895"/>
                  <c:y val="-2.6925182668373418E-2"/>
                </c:manualLayout>
              </c:layout>
              <c:numFmt formatCode="#,##0.0&quot; 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126548844697908"/>
                      <c:h val="0.1484356698057542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91B8-477A-A080-EC85D51345AA}"/>
                </c:ext>
              </c:extLst>
            </c:dLbl>
            <c:dLbl>
              <c:idx val="2"/>
              <c:layout>
                <c:manualLayout>
                  <c:x val="0.17959582326805629"/>
                  <c:y val="2.7785428103507242E-2"/>
                </c:manualLayout>
              </c:layout>
              <c:numFmt formatCode="#,##0.0&quot; 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281986182552368"/>
                      <c:h val="0.1425674966974198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91B8-477A-A080-EC85D51345AA}"/>
                </c:ext>
              </c:extLst>
            </c:dLbl>
            <c:dLbl>
              <c:idx val="3"/>
              <c:layout>
                <c:manualLayout>
                  <c:x val="-0.10429981126008632"/>
                  <c:y val="0.1297912863303439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1B8-477A-A080-EC85D51345AA}"/>
                </c:ext>
              </c:extLst>
            </c:dLbl>
            <c:dLbl>
              <c:idx val="4"/>
              <c:layout>
                <c:manualLayout>
                  <c:x val="-0.15100919813956853"/>
                  <c:y val="-8.2875621876348227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1B8-477A-A080-EC85D51345A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1B8-477A-A080-EC85D51345AA}"/>
                </c:ext>
              </c:extLst>
            </c:dLbl>
            <c:dLbl>
              <c:idx val="6"/>
              <c:layout>
                <c:manualLayout>
                  <c:x val="-0.14195771711440591"/>
                  <c:y val="-0.1001047896429969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Die</a:t>
                    </a:r>
                    <a:r>
                      <a:rPr lang="en-US" baseline="0"/>
                      <a:t> Linke </a:t>
                    </a:r>
                    <a:fld id="{0022099F-18D9-46B6-9048-C96F3BF7DF67}" type="VALUE">
                      <a:rPr lang="en-US" baseline="0"/>
                      <a:pPr/>
                      <a:t>[WERT]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751723139928723"/>
                      <c:h val="0.1322100588591765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91B8-477A-A080-EC85D51345AA}"/>
                </c:ext>
              </c:extLst>
            </c:dLbl>
            <c:dLbl>
              <c:idx val="7"/>
              <c:layout>
                <c:manualLayout>
                  <c:x val="-8.6802313974621001E-2"/>
                  <c:y val="-0.1467045488598953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698004457467653"/>
                      <c:h val="0.136103402644524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91B8-477A-A080-EC85D51345A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1B8-477A-A080-EC85D51345AA}"/>
                </c:ext>
              </c:extLst>
            </c:dLbl>
            <c:numFmt formatCode="#,##0.0&quot; %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Landesergebnis!$I$41:$I$51</c15:sqref>
                  </c15:fullRef>
                </c:ext>
              </c:extLst>
              <c:f>(Landesergebnis!$I$41,Landesergebnis!$I$43,Landesergebnis!$I$45:$I$51)</c:f>
              <c:strCache>
                <c:ptCount val="9"/>
                <c:pt idx="0">
                  <c:v>Nichtwählerinnen und -wähler</c:v>
                </c:pt>
                <c:pt idx="1">
                  <c:v>  Ungültige Stimmen</c:v>
                </c:pt>
                <c:pt idx="2">
                  <c:v>Parteien ohne Mandate</c:v>
                </c:pt>
                <c:pt idx="3">
                  <c:v>SPD</c:v>
                </c:pt>
                <c:pt idx="4">
                  <c:v>AfD</c:v>
                </c:pt>
                <c:pt idx="5">
                  <c:v>CDU</c:v>
                </c:pt>
                <c:pt idx="6">
                  <c:v>Die Linke</c:v>
                </c:pt>
                <c:pt idx="7">
                  <c:v>GRÜNE</c:v>
                </c:pt>
                <c:pt idx="8">
                  <c:v>FDP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Landesergebnis!$K$41:$K$51</c15:sqref>
                  </c15:fullRef>
                </c:ext>
              </c:extLst>
              <c:f>(Landesergebnis!$K$41,Landesergebnis!$K$43,Landesergebnis!$K$45:$K$51)</c:f>
              <c:numCache>
                <c:formatCode>0.0"   ";;;@"   "</c:formatCode>
                <c:ptCount val="9"/>
                <c:pt idx="0">
                  <c:v>21.890056692091935</c:v>
                </c:pt>
                <c:pt idx="1">
                  <c:v>0.68085417915433155</c:v>
                </c:pt>
                <c:pt idx="2">
                  <c:v>10.899843970917278</c:v>
                </c:pt>
                <c:pt idx="3">
                  <c:v>27.483767942200604</c:v>
                </c:pt>
                <c:pt idx="4">
                  <c:v>29.591075685544205</c:v>
                </c:pt>
                <c:pt idx="5">
                  <c:v>0</c:v>
                </c:pt>
                <c:pt idx="6">
                  <c:v>5.0627853097779747</c:v>
                </c:pt>
                <c:pt idx="7">
                  <c:v>4.3916162203136748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Landesergebnis!$K$42</c15:sqref>
                  <c15:spPr xmlns:c15="http://schemas.microsoft.com/office/drawing/2012/chart">
                    <a:solidFill>
                      <a:schemeClr val="bg1"/>
                    </a:solidFill>
                    <a:ln w="3175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  <a:effectLst/>
                  </c15:spPr>
                  <c15:explosion val="10"/>
                  <c15:bubble3D val="0"/>
                  <c15:dLbl>
                    <c:idx val="0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3-B59A-4255-96D9-159A19044DFF}"/>
                      </c:ext>
                    </c:extLst>
                  </c15:dLbl>
                </c15:categoryFilterException>
                <c15:categoryFilterException>
                  <c15:sqref>Landesergebnis!$K$44</c15:sqref>
                  <c15:spPr xmlns:c15="http://schemas.microsoft.com/office/drawing/2012/chart">
                    <a:solidFill>
                      <a:schemeClr val="bg1"/>
                    </a:solidFill>
                    <a:ln w="3175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  <a:effectLst/>
                  </c15:spPr>
                  <c15:explosion val="10"/>
                  <c15:bubble3D val="0"/>
                  <c15:dLbl>
                    <c:idx val="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5-B59A-4255-96D9-159A19044DFF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6-91B8-477A-A080-EC85D51345A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408907207880374E-2"/>
          <c:y val="0.18219465657980938"/>
          <c:w val="0.88819022407228665"/>
          <c:h val="0.618724967797496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'Urne-Brief'!$K$37</c:f>
              <c:strCache>
                <c:ptCount val="1"/>
                <c:pt idx="0">
                  <c:v>Urne</c:v>
                </c:pt>
              </c:strCache>
            </c:strRef>
          </c:tx>
          <c:spPr>
            <a:solidFill>
              <a:srgbClr val="005E9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'Urne-Brief'!$J$38:$J$46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'Urne-Brief'!$K$38:$K$46</c:f>
              <c:numCache>
                <c:formatCode>0.0"  "</c:formatCode>
                <c:ptCount val="9"/>
                <c:pt idx="0">
                  <c:v>96.1</c:v>
                </c:pt>
                <c:pt idx="1">
                  <c:v>91.8</c:v>
                </c:pt>
                <c:pt idx="2">
                  <c:v>91.7</c:v>
                </c:pt>
                <c:pt idx="3">
                  <c:v>88.9</c:v>
                </c:pt>
                <c:pt idx="4">
                  <c:v>87.9</c:v>
                </c:pt>
                <c:pt idx="5">
                  <c:v>84.5</c:v>
                </c:pt>
                <c:pt idx="6">
                  <c:v>80</c:v>
                </c:pt>
                <c:pt idx="7">
                  <c:v>65.599999999999994</c:v>
                </c:pt>
                <c:pt idx="8">
                  <c:v>72.022482770336566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44-419E-9991-40F36D567E58}"/>
            </c:ext>
          </c:extLst>
        </c:ser>
        <c:ser>
          <c:idx val="1"/>
          <c:order val="1"/>
          <c:tx>
            <c:strRef>
              <c:f>'Urne-Brief'!$L$37</c:f>
              <c:strCache>
                <c:ptCount val="1"/>
                <c:pt idx="0">
                  <c:v>Brief</c:v>
                </c:pt>
              </c:strCache>
            </c:strRef>
          </c:tx>
          <c:spPr>
            <a:solidFill>
              <a:srgbClr val="AA192B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'Urne-Brief'!$J$38:$J$46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'Urne-Brief'!$L$38:$L$46</c:f>
              <c:numCache>
                <c:formatCode>0.0"  "</c:formatCode>
                <c:ptCount val="9"/>
                <c:pt idx="0">
                  <c:v>3.9</c:v>
                </c:pt>
                <c:pt idx="1">
                  <c:v>8.1999999999999993</c:v>
                </c:pt>
                <c:pt idx="2">
                  <c:v>8.3000000000000007</c:v>
                </c:pt>
                <c:pt idx="3">
                  <c:v>11.1</c:v>
                </c:pt>
                <c:pt idx="4">
                  <c:v>12.1</c:v>
                </c:pt>
                <c:pt idx="5">
                  <c:v>15.5</c:v>
                </c:pt>
                <c:pt idx="6">
                  <c:v>20</c:v>
                </c:pt>
                <c:pt idx="7">
                  <c:v>34.4</c:v>
                </c:pt>
                <c:pt idx="8">
                  <c:v>27.977517229663434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44-419E-9991-40F36D567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04039480"/>
        <c:axId val="704033248"/>
      </c:barChart>
      <c:catAx>
        <c:axId val="704039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04033248"/>
        <c:crosses val="autoZero"/>
        <c:auto val="1"/>
        <c:lblAlgn val="ctr"/>
        <c:lblOffset val="100"/>
        <c:noMultiLvlLbl val="0"/>
      </c:catAx>
      <c:valAx>
        <c:axId val="704033248"/>
        <c:scaling>
          <c:orientation val="minMax"/>
          <c:max val="10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0403948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2578722931541682"/>
          <c:y val="0.18909509987232032"/>
          <c:w val="0.14699942674551797"/>
          <c:h val="9.3168374207218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8111263034716829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005E90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005E90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2.0558925756492905E-2"/>
                  <c:y val="-4.0647708273225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16-4E72-85A1-6B7912EE12FC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'Wahlbeteiligung MV'!$I$44:$I$52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'Wahlbeteiligung MV'!$J$44:$J$52</c:f>
              <c:numCache>
                <c:formatCode>0.0"      "</c:formatCode>
                <c:ptCount val="9"/>
                <c:pt idx="0">
                  <c:v>64.8</c:v>
                </c:pt>
                <c:pt idx="1">
                  <c:v>72.900000000000006</c:v>
                </c:pt>
                <c:pt idx="2">
                  <c:v>79.400000000000006</c:v>
                </c:pt>
                <c:pt idx="3">
                  <c:v>70.599999999999994</c:v>
                </c:pt>
                <c:pt idx="4">
                  <c:v>59.1</c:v>
                </c:pt>
                <c:pt idx="5">
                  <c:v>51.5</c:v>
                </c:pt>
                <c:pt idx="6">
                  <c:v>61.9</c:v>
                </c:pt>
                <c:pt idx="7">
                  <c:v>70.8</c:v>
                </c:pt>
                <c:pt idx="8">
                  <c:v>78.099999999999994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16-4E72-85A1-6B7912EE12FC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'Wahlbeteiligung MV'!$I$44:$I$52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'Wahlbeteiligung MV'!$K$44:$K$52</c:f>
              <c:numCache>
                <c:formatCode>0.0"    "</c:formatCode>
                <c:ptCount val="9"/>
                <c:pt idx="0">
                  <c:v>67.677777777777777</c:v>
                </c:pt>
                <c:pt idx="1">
                  <c:v>67.677777777777777</c:v>
                </c:pt>
                <c:pt idx="2">
                  <c:v>67.677777777777777</c:v>
                </c:pt>
                <c:pt idx="3">
                  <c:v>67.677777777777777</c:v>
                </c:pt>
                <c:pt idx="4">
                  <c:v>67.677777777777777</c:v>
                </c:pt>
                <c:pt idx="5">
                  <c:v>67.677777777777777</c:v>
                </c:pt>
                <c:pt idx="6">
                  <c:v>67.677777777777777</c:v>
                </c:pt>
                <c:pt idx="7">
                  <c:v>67.677777777777777</c:v>
                </c:pt>
                <c:pt idx="8">
                  <c:v>67.677777777777777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16-4E72-85A1-6B7912EE1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6249253637794137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F13132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F13132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2.0558925756492905E-2"/>
                  <c:y val="-4.0647708273225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77D-4173-A2E0-E31B0C0798E5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SPD!$J$44:$J$52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SPD!$K$44:$K$52</c:f>
              <c:numCache>
                <c:formatCode>0.0"    "</c:formatCode>
                <c:ptCount val="9"/>
                <c:pt idx="0">
                  <c:v>26.954544994847812</c:v>
                </c:pt>
                <c:pt idx="1">
                  <c:v>29.452892690259127</c:v>
                </c:pt>
                <c:pt idx="2">
                  <c:v>33.926717523824465</c:v>
                </c:pt>
                <c:pt idx="3">
                  <c:v>40.308709085869687</c:v>
                </c:pt>
                <c:pt idx="4">
                  <c:v>28.170669752798137</c:v>
                </c:pt>
                <c:pt idx="5">
                  <c:v>33.551980078031406</c:v>
                </c:pt>
                <c:pt idx="6">
                  <c:v>29.659665286774096</c:v>
                </c:pt>
                <c:pt idx="7">
                  <c:v>39.586787078588365</c:v>
                </c:pt>
                <c:pt idx="8">
                  <c:v>35.5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7D-4173-A2E0-E31B0C0798E5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SPD!$J$44:$J$52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SPD!$L$44:$L$52</c:f>
              <c:numCache>
                <c:formatCode>0.0"    "</c:formatCode>
                <c:ptCount val="9"/>
                <c:pt idx="0">
                  <c:v>33.012440721221452</c:v>
                </c:pt>
                <c:pt idx="1">
                  <c:v>33.012440721221452</c:v>
                </c:pt>
                <c:pt idx="2">
                  <c:v>33.012440721221452</c:v>
                </c:pt>
                <c:pt idx="3">
                  <c:v>33.012440721221452</c:v>
                </c:pt>
                <c:pt idx="4">
                  <c:v>33.012440721221452</c:v>
                </c:pt>
                <c:pt idx="5">
                  <c:v>33.012440721221452</c:v>
                </c:pt>
                <c:pt idx="6">
                  <c:v>33.012440721221452</c:v>
                </c:pt>
                <c:pt idx="7">
                  <c:v>33.012440721221452</c:v>
                </c:pt>
                <c:pt idx="8">
                  <c:v>33.012440721221452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7D-4173-A2E0-E31B0C079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5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6244608990350295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0CA0D9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0CA0D9"/>
              </a:solidFill>
              <a:ln w="9525">
                <a:noFill/>
              </a:ln>
              <a:effectLst/>
            </c:spPr>
          </c:marker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AfD!$J$44:$J$46</c15:sqref>
                  </c15:fullRef>
                </c:ext>
              </c:extLst>
              <c:f>AfD!$J$44:$J$46</c:f>
              <c:strCache>
                <c:ptCount val="3"/>
                <c:pt idx="0">
                  <c:v>2016</c:v>
                </c:pt>
                <c:pt idx="1">
                  <c:v>2021</c:v>
                </c:pt>
                <c:pt idx="2">
                  <c:v>2026 (vorläufig)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AfD!$K$44:$K$46</c15:sqref>
                  </c15:fullRef>
                </c:ext>
              </c:extLst>
              <c:f>AfD!$K$44:$K$46</c:f>
              <c:numCache>
                <c:formatCode>0.0"    "</c:formatCode>
                <c:ptCount val="3"/>
                <c:pt idx="0">
                  <c:v>20.205094006435218</c:v>
                </c:pt>
                <c:pt idx="1">
                  <c:v>16.717494854261524</c:v>
                </c:pt>
                <c:pt idx="2">
                  <c:v>38.200000000000003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96-4FF3-8A16-D3180500F466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AfD!$J$44:$J$46</c15:sqref>
                  </c15:fullRef>
                </c:ext>
              </c:extLst>
              <c:f>AfD!$J$44:$J$46</c:f>
              <c:strCache>
                <c:ptCount val="3"/>
                <c:pt idx="0">
                  <c:v>2016</c:v>
                </c:pt>
                <c:pt idx="1">
                  <c:v>2021</c:v>
                </c:pt>
                <c:pt idx="2">
                  <c:v>2026 (vorläufig)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AfD!$L$44:$L$52</c15:sqref>
                  </c15:fullRef>
                </c:ext>
              </c:extLst>
              <c:f>AfD!$L$44:$L$46</c:f>
              <c:numCache>
                <c:formatCode>0.0"    "</c:formatCode>
                <c:ptCount val="3"/>
                <c:pt idx="0">
                  <c:v>25.040862953565579</c:v>
                </c:pt>
                <c:pt idx="1">
                  <c:v>25.040862953565579</c:v>
                </c:pt>
                <c:pt idx="2">
                  <c:v>25.040862953565579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96-4FF3-8A16-D3180500F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5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5783750874650371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524B4C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524B4C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2.0558925756492905E-2"/>
                  <c:y val="-4.0647708273225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FD-40AD-A29A-0C04505276C9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CDU!$J$44:$J$52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CDU!$K$44:$K$52</c:f>
              <c:numCache>
                <c:formatCode>0.0"    "</c:formatCode>
                <c:ptCount val="9"/>
                <c:pt idx="0">
                  <c:v>38.221039584768398</c:v>
                </c:pt>
                <c:pt idx="1">
                  <c:v>37.599050746658826</c:v>
                </c:pt>
                <c:pt idx="2">
                  <c:v>29.918386486422378</c:v>
                </c:pt>
                <c:pt idx="3">
                  <c:v>31.104608647004497</c:v>
                </c:pt>
                <c:pt idx="4">
                  <c:v>26.808109296439483</c:v>
                </c:pt>
                <c:pt idx="5">
                  <c:v>21.740346833938812</c:v>
                </c:pt>
                <c:pt idx="6">
                  <c:v>18.431135576551537</c:v>
                </c:pt>
                <c:pt idx="7">
                  <c:v>13.304291781153193</c:v>
                </c:pt>
                <c:pt idx="8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FD-40AD-A29A-0C04505276C9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CDU!$J$44:$J$52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CDU!$L$44:$L$52</c:f>
              <c:numCache>
                <c:formatCode>0.0"    "</c:formatCode>
                <c:ptCount val="9"/>
                <c:pt idx="0">
                  <c:v>24.669663216993012</c:v>
                </c:pt>
                <c:pt idx="1">
                  <c:v>24.669663216993012</c:v>
                </c:pt>
                <c:pt idx="2">
                  <c:v>24.669663216993012</c:v>
                </c:pt>
                <c:pt idx="3">
                  <c:v>24.669663216993012</c:v>
                </c:pt>
                <c:pt idx="4">
                  <c:v>24.669663216993012</c:v>
                </c:pt>
                <c:pt idx="5">
                  <c:v>24.669663216993012</c:v>
                </c:pt>
                <c:pt idx="6">
                  <c:v>24.669663216993012</c:v>
                </c:pt>
                <c:pt idx="7">
                  <c:v>24.669663216993012</c:v>
                </c:pt>
                <c:pt idx="8">
                  <c:v>24.669663216993012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FD-40AD-A29A-0C0450527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5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4868920141219033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BE5B88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BE5B88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2.0558925756492905E-2"/>
                  <c:y val="-4.0647708273225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70-42FE-B7BD-02B0B9808225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'Die Linke'!$J$44:$J$52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'Die Linke'!$K$44:$K$52</c:f>
              <c:numCache>
                <c:formatCode>0.0"    "</c:formatCode>
                <c:ptCount val="9"/>
                <c:pt idx="0">
                  <c:v>15.688275145997418</c:v>
                </c:pt>
                <c:pt idx="1">
                  <c:v>22.650352906577787</c:v>
                </c:pt>
                <c:pt idx="2">
                  <c:v>24.111748295385087</c:v>
                </c:pt>
                <c:pt idx="3">
                  <c:v>16.268490174881283</c:v>
                </c:pt>
                <c:pt idx="4">
                  <c:v>15.634133950559628</c:v>
                </c:pt>
                <c:pt idx="5">
                  <c:v>17.385740224953153</c:v>
                </c:pt>
                <c:pt idx="6">
                  <c:v>12.790508714509095</c:v>
                </c:pt>
                <c:pt idx="7">
                  <c:v>9.9447072482418051</c:v>
                </c:pt>
                <c:pt idx="8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70-42FE-B7BD-02B0B9808225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'Die Linke'!$J$44:$J$52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'Die Linke'!$L$44:$L$52</c:f>
              <c:numCache>
                <c:formatCode>0.0"    "</c:formatCode>
                <c:ptCount val="9"/>
                <c:pt idx="0">
                  <c:v>15.663772962345027</c:v>
                </c:pt>
                <c:pt idx="1">
                  <c:v>15.663772962345027</c:v>
                </c:pt>
                <c:pt idx="2">
                  <c:v>15.663772962345027</c:v>
                </c:pt>
                <c:pt idx="3">
                  <c:v>15.663772962345027</c:v>
                </c:pt>
                <c:pt idx="4">
                  <c:v>15.663772962345027</c:v>
                </c:pt>
                <c:pt idx="5">
                  <c:v>15.663772962345027</c:v>
                </c:pt>
                <c:pt idx="6">
                  <c:v>15.663772962345027</c:v>
                </c:pt>
                <c:pt idx="7">
                  <c:v>15.663772962345027</c:v>
                </c:pt>
                <c:pt idx="8">
                  <c:v>15.663772962345027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70-42FE-B7BD-02B0B9808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4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6263061445229521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3A9732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3A9732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2.0558925756492905E-2"/>
                  <c:y val="-4.0647708273225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E0-4168-8E0C-69DECAF8E6E9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GRÜNE!$J$44:$J$52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GRÜNE!$K$44:$K$52</c:f>
              <c:numCache>
                <c:formatCode>0.0"    "</c:formatCode>
                <c:ptCount val="9"/>
                <c:pt idx="0">
                  <c:v>4.1718684860205437</c:v>
                </c:pt>
                <c:pt idx="1">
                  <c:v>3.6796841812894159</c:v>
                </c:pt>
                <c:pt idx="2">
                  <c:v>2.6675376000554674</c:v>
                </c:pt>
                <c:pt idx="3">
                  <c:v>2.5980082822892174</c:v>
                </c:pt>
                <c:pt idx="4">
                  <c:v>3.1486286686729557</c:v>
                </c:pt>
                <c:pt idx="5">
                  <c:v>8.1721067509490766</c:v>
                </c:pt>
                <c:pt idx="6">
                  <c:v>4.6748625624592988</c:v>
                </c:pt>
                <c:pt idx="7">
                  <c:v>6.2978805357039294</c:v>
                </c:pt>
                <c:pt idx="8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E0-4168-8E0C-69DECAF8E6E9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GRÜNE!$J$44:$J$52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GRÜNE!$L$44:$L$52</c:f>
              <c:numCache>
                <c:formatCode>0.0"    "</c:formatCode>
                <c:ptCount val="9"/>
                <c:pt idx="0">
                  <c:v>4.5678418963822125</c:v>
                </c:pt>
                <c:pt idx="1">
                  <c:v>4.5678418963822125</c:v>
                </c:pt>
                <c:pt idx="2">
                  <c:v>4.5678418963822125</c:v>
                </c:pt>
                <c:pt idx="3">
                  <c:v>4.5678418963822125</c:v>
                </c:pt>
                <c:pt idx="4">
                  <c:v>4.5678418963822125</c:v>
                </c:pt>
                <c:pt idx="5">
                  <c:v>4.5678418963822125</c:v>
                </c:pt>
                <c:pt idx="6">
                  <c:v>4.5678418963822125</c:v>
                </c:pt>
                <c:pt idx="7">
                  <c:v>4.5678418963822125</c:v>
                </c:pt>
                <c:pt idx="8">
                  <c:v>4.5678418963822125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E0-4168-8E0C-69DECAF8E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16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72778316453436E-2"/>
          <c:y val="0.16841418635949026"/>
          <c:w val="0.89064471102997034"/>
          <c:h val="0.65801015264623297"/>
        </c:manualLayout>
      </c:layout>
      <c:lineChart>
        <c:grouping val="standard"/>
        <c:varyColors val="0"/>
        <c:ser>
          <c:idx val="0"/>
          <c:order val="0"/>
          <c:spPr>
            <a:ln w="3175" cap="rnd">
              <a:solidFill>
                <a:srgbClr val="FDFB32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FDFB32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2.0558925756492905E-2"/>
                  <c:y val="-4.06477082732259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B0-4D4F-ADF3-1B39196F2C65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FDP!$J$44:$J$52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FDP!$K$44:$K$52</c:f>
              <c:numCache>
                <c:formatCode>0.0"    "</c:formatCode>
                <c:ptCount val="9"/>
                <c:pt idx="0">
                  <c:v>5.4689615726481131</c:v>
                </c:pt>
                <c:pt idx="1">
                  <c:v>3.8290772146521581</c:v>
                </c:pt>
                <c:pt idx="2">
                  <c:v>1.5565501549981664</c:v>
                </c:pt>
                <c:pt idx="3">
                  <c:v>4.6715465830187499</c:v>
                </c:pt>
                <c:pt idx="4">
                  <c:v>8.9348973580314972</c:v>
                </c:pt>
                <c:pt idx="5">
                  <c:v>2.623622435482821</c:v>
                </c:pt>
                <c:pt idx="6">
                  <c:v>2.9517021550639728</c:v>
                </c:pt>
                <c:pt idx="7">
                  <c:v>5.7955076417362337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0-4D4F-ADF3-1B39196F2C65}"/>
            </c:ext>
          </c:extLst>
        </c:ser>
        <c:ser>
          <c:idx val="1"/>
          <c:order val="1"/>
          <c:spPr>
            <a:ln w="3175" cap="rnd">
              <a:solidFill>
                <a:srgbClr val="524B4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FDP!$J$44:$J$52</c:f>
              <c:strCache>
                <c:ptCount val="9"/>
                <c:pt idx="0">
                  <c:v>1990</c:v>
                </c:pt>
                <c:pt idx="1">
                  <c:v>1994</c:v>
                </c:pt>
                <c:pt idx="2">
                  <c:v>1998</c:v>
                </c:pt>
                <c:pt idx="3">
                  <c:v>2002</c:v>
                </c:pt>
                <c:pt idx="4">
                  <c:v>2006</c:v>
                </c:pt>
                <c:pt idx="5">
                  <c:v>2011</c:v>
                </c:pt>
                <c:pt idx="6">
                  <c:v>2016</c:v>
                </c:pt>
                <c:pt idx="7">
                  <c:v>2021</c:v>
                </c:pt>
                <c:pt idx="8">
                  <c:v>2026 (vorläufig)</c:v>
                </c:pt>
              </c:strCache>
            </c:strRef>
          </c:cat>
          <c:val>
            <c:numRef>
              <c:f>FDP!$L$44:$L$52</c:f>
              <c:numCache>
                <c:formatCode>0.0"    "</c:formatCode>
                <c:ptCount val="9"/>
                <c:pt idx="0">
                  <c:v>4.0924294572924129</c:v>
                </c:pt>
                <c:pt idx="1">
                  <c:v>4.0924294572924129</c:v>
                </c:pt>
                <c:pt idx="2">
                  <c:v>4.0924294572924129</c:v>
                </c:pt>
                <c:pt idx="3">
                  <c:v>4.0924294572924129</c:v>
                </c:pt>
                <c:pt idx="4">
                  <c:v>4.0924294572924129</c:v>
                </c:pt>
                <c:pt idx="5">
                  <c:v>4.0924294572924129</c:v>
                </c:pt>
                <c:pt idx="6">
                  <c:v>4.0924294572924129</c:v>
                </c:pt>
                <c:pt idx="7">
                  <c:v>4.0924294572924129</c:v>
                </c:pt>
                <c:pt idx="8">
                  <c:v>4.0924294572924129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B0-4D4F-ADF3-1B39196F2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9968"/>
        <c:axId val="575821280"/>
      </c:lineChart>
      <c:catAx>
        <c:axId val="5758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21280"/>
        <c:crosses val="autoZero"/>
        <c:auto val="1"/>
        <c:lblAlgn val="ctr"/>
        <c:lblOffset val="100"/>
        <c:noMultiLvlLbl val="0"/>
      </c:catAx>
      <c:valAx>
        <c:axId val="575821280"/>
        <c:scaling>
          <c:orientation val="minMax"/>
          <c:max val="16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819968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40392176037981"/>
          <c:y val="5.6897727648024657E-2"/>
          <c:w val="0.83795728743548814"/>
          <c:h val="0.811205143113907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5E90"/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2B7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180-41FD-898E-9FEC1DC2A7A6}"/>
              </c:ext>
            </c:extLst>
          </c:dPt>
          <c:cat>
            <c:strRef>
              <c:f>'Wahlbeteiligung BL'!$B$4:$B$19</c:f>
              <c:strCache>
                <c:ptCount val="16"/>
                <c:pt idx="0">
                  <c:v>MV</c:v>
                </c:pt>
                <c:pt idx="1">
                  <c:v>BE</c:v>
                </c:pt>
                <c:pt idx="2">
                  <c:v>ST</c:v>
                </c:pt>
                <c:pt idx="3">
                  <c:v>RP</c:v>
                </c:pt>
                <c:pt idx="4">
                  <c:v>BW</c:v>
                </c:pt>
                <c:pt idx="5">
                  <c:v>HH</c:v>
                </c:pt>
                <c:pt idx="6">
                  <c:v>BB</c:v>
                </c:pt>
                <c:pt idx="7">
                  <c:v>SN</c:v>
                </c:pt>
                <c:pt idx="8">
                  <c:v>TH</c:v>
                </c:pt>
                <c:pt idx="9">
                  <c:v>BY</c:v>
                </c:pt>
                <c:pt idx="10">
                  <c:v>HE</c:v>
                </c:pt>
                <c:pt idx="11">
                  <c:v>HB</c:v>
                </c:pt>
                <c:pt idx="12">
                  <c:v>NI</c:v>
                </c:pt>
                <c:pt idx="13">
                  <c:v>NW</c:v>
                </c:pt>
                <c:pt idx="14">
                  <c:v>SH</c:v>
                </c:pt>
                <c:pt idx="15">
                  <c:v>SL</c:v>
                </c:pt>
              </c:strCache>
            </c:strRef>
          </c:cat>
          <c:val>
            <c:numRef>
              <c:f>'Wahlbeteiligung BL'!$D$4:$D$19</c:f>
              <c:numCache>
                <c:formatCode>0.0"   "</c:formatCode>
                <c:ptCount val="16"/>
                <c:pt idx="0">
                  <c:v>78.099999999999994</c:v>
                </c:pt>
                <c:pt idx="1">
                  <c:v>74.2</c:v>
                </c:pt>
                <c:pt idx="2">
                  <c:v>77.8</c:v>
                </c:pt>
                <c:pt idx="3">
                  <c:v>68.400000000000006</c:v>
                </c:pt>
                <c:pt idx="4">
                  <c:v>69.599999999999994</c:v>
                </c:pt>
                <c:pt idx="5">
                  <c:v>67.599999999999994</c:v>
                </c:pt>
                <c:pt idx="6">
                  <c:v>72.900000000000006</c:v>
                </c:pt>
                <c:pt idx="7">
                  <c:v>74.400000000000006</c:v>
                </c:pt>
                <c:pt idx="8">
                  <c:v>73.599999999999994</c:v>
                </c:pt>
                <c:pt idx="9">
                  <c:v>73.099999999999994</c:v>
                </c:pt>
                <c:pt idx="10">
                  <c:v>66</c:v>
                </c:pt>
                <c:pt idx="11">
                  <c:v>56.9</c:v>
                </c:pt>
                <c:pt idx="12">
                  <c:v>60.3</c:v>
                </c:pt>
                <c:pt idx="13">
                  <c:v>55.5</c:v>
                </c:pt>
                <c:pt idx="14">
                  <c:v>60.3</c:v>
                </c:pt>
                <c:pt idx="15">
                  <c:v>61.4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80-41FD-898E-9FEC1DC2A7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61093248"/>
        <c:axId val="561092920"/>
      </c:barChart>
      <c:catAx>
        <c:axId val="561093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61092920"/>
        <c:crosses val="autoZero"/>
        <c:auto val="0"/>
        <c:lblAlgn val="ctr"/>
        <c:lblOffset val="100"/>
        <c:noMultiLvlLbl val="0"/>
      </c:catAx>
      <c:valAx>
        <c:axId val="561092920"/>
        <c:scaling>
          <c:orientation val="minMax"/>
          <c:max val="80"/>
        </c:scaling>
        <c:delete val="0"/>
        <c:axPos val="b"/>
        <c:numFmt formatCode="0.0&quot;   &quot;" sourceLinked="1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6109324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BL'!$H$21</c:f>
              <c:strCache>
                <c:ptCount val="1"/>
                <c:pt idx="0">
                  <c:v>Mecklenburg-Vorpommern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49C-42DF-BAB1-9EF2B1DC5168}"/>
              </c:ext>
            </c:extLst>
          </c:dPt>
          <c:dPt>
            <c:idx val="1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49C-42DF-BAB1-9EF2B1DC5168}"/>
              </c:ext>
            </c:extLst>
          </c:dPt>
          <c:dPt>
            <c:idx val="2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49C-42DF-BAB1-9EF2B1DC5168}"/>
              </c:ext>
            </c:extLst>
          </c:dPt>
          <c:dPt>
            <c:idx val="3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49C-42DF-BAB1-9EF2B1DC5168}"/>
              </c:ext>
            </c:extLst>
          </c:dPt>
          <c:dPt>
            <c:idx val="4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49C-42DF-BAB1-9EF2B1DC5168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93F-4CE8-86C4-E5920E74E76A}"/>
              </c:ext>
            </c:extLst>
          </c:dPt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9C-42DF-BAB1-9EF2B1DC51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BL'!$G$22:$G$27</c:f>
              <c:strCache>
                <c:ptCount val="6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Die Linke 1)</c:v>
                </c:pt>
                <c:pt idx="4">
                  <c:v>GRÜNE</c:v>
                </c:pt>
                <c:pt idx="5">
                  <c:v>Insgesamt</c:v>
                </c:pt>
              </c:strCache>
            </c:strRef>
          </c:cat>
          <c:val>
            <c:numRef>
              <c:f>'Wahlbeteiligung BL'!$H$22:$H$27</c:f>
              <c:numCache>
                <c:formatCode>General</c:formatCode>
                <c:ptCount val="6"/>
                <c:pt idx="0">
                  <c:v>29</c:v>
                </c:pt>
                <c:pt idx="1">
                  <c:v>32</c:v>
                </c:pt>
                <c:pt idx="2">
                  <c:v>0</c:v>
                </c:pt>
                <c:pt idx="3">
                  <c:v>5</c:v>
                </c:pt>
                <c:pt idx="4">
                  <c:v>5</c:v>
                </c:pt>
                <c:pt idx="5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49C-42DF-BAB1-9EF2B1DC5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BL'!$N$29</c:f>
              <c:strCache>
                <c:ptCount val="1"/>
                <c:pt idx="0">
                  <c:v>Berlin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B27-4AC9-A66B-BE6D8B462FA1}"/>
              </c:ext>
            </c:extLst>
          </c:dPt>
          <c:dPt>
            <c:idx val="1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B27-4AC9-A66B-BE6D8B462FA1}"/>
              </c:ext>
            </c:extLst>
          </c:dPt>
          <c:dPt>
            <c:idx val="2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B27-4AC9-A66B-BE6D8B462FA1}"/>
              </c:ext>
            </c:extLst>
          </c:dPt>
          <c:dPt>
            <c:idx val="3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B27-4AC9-A66B-BE6D8B462FA1}"/>
              </c:ext>
            </c:extLst>
          </c:dPt>
          <c:dPt>
            <c:idx val="4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B27-4AC9-A66B-BE6D8B462FA1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7B27-4AC9-A66B-BE6D8B462FA1}"/>
              </c:ext>
            </c:extLst>
          </c:dPt>
          <c:dPt>
            <c:idx val="6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B27-4AC9-A66B-BE6D8B462FA1}"/>
              </c:ext>
            </c:extLst>
          </c:dPt>
          <c:dLbls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0">
                  <a:spAutoFit/>
                </a:bodyPr>
                <a:lstStyle/>
                <a:p>
                  <a:pPr>
                    <a:defRPr sz="8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7B27-4AC9-A66B-BE6D8B462F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BL'!$M$30:$M$35</c:f>
              <c:strCache>
                <c:ptCount val="6"/>
                <c:pt idx="0">
                  <c:v>CDU</c:v>
                </c:pt>
                <c:pt idx="1">
                  <c:v>SPD</c:v>
                </c:pt>
                <c:pt idx="2">
                  <c:v>GRÜNE</c:v>
                </c:pt>
                <c:pt idx="3">
                  <c:v>Die Linke</c:v>
                </c:pt>
                <c:pt idx="4">
                  <c:v>AfD</c:v>
                </c:pt>
                <c:pt idx="5">
                  <c:v>Insgesamt</c:v>
                </c:pt>
              </c:strCache>
            </c:strRef>
          </c:cat>
          <c:val>
            <c:numRef>
              <c:f>'Wahlbeteiligung BL'!$N$30:$N$35</c:f>
              <c:numCache>
                <c:formatCode>General</c:formatCode>
                <c:ptCount val="6"/>
                <c:pt idx="0">
                  <c:v>34</c:v>
                </c:pt>
                <c:pt idx="1">
                  <c:v>22</c:v>
                </c:pt>
                <c:pt idx="2">
                  <c:v>26</c:v>
                </c:pt>
                <c:pt idx="3">
                  <c:v>47</c:v>
                </c:pt>
                <c:pt idx="4">
                  <c:v>29</c:v>
                </c:pt>
                <c:pt idx="5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B27-4AC9-A66B-BE6D8B462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BL'!$H$60</c:f>
              <c:strCache>
                <c:ptCount val="1"/>
                <c:pt idx="0">
                  <c:v>Sachsen-Anhalt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A46-4AFB-9364-08DCCC6C7CD2}"/>
              </c:ext>
            </c:extLst>
          </c:dPt>
          <c:dPt>
            <c:idx val="1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A46-4AFB-9364-08DCCC6C7CD2}"/>
              </c:ext>
            </c:extLst>
          </c:dPt>
          <c:dPt>
            <c:idx val="2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A46-4AFB-9364-08DCCC6C7CD2}"/>
              </c:ext>
            </c:extLst>
          </c:dPt>
          <c:dPt>
            <c:idx val="3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A46-4AFB-9364-08DCCC6C7CD2}"/>
              </c:ext>
            </c:extLst>
          </c:dPt>
          <c:dPt>
            <c:idx val="4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A46-4AFB-9364-08DCCC6C7CD2}"/>
              </c:ext>
            </c:extLst>
          </c:dPt>
          <c:dPt>
            <c:idx val="5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BDEE-49CE-803D-AF0FAD262592}"/>
              </c:ext>
            </c:extLst>
          </c:dPt>
          <c:dPt>
            <c:idx val="6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DEE-49CE-803D-AF0FAD26259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BL'!$G$61:$G$67</c:f>
              <c:strCache>
                <c:ptCount val="7"/>
                <c:pt idx="0">
                  <c:v>CDU</c:v>
                </c:pt>
                <c:pt idx="1">
                  <c:v>AfD</c:v>
                </c:pt>
                <c:pt idx="2">
                  <c:v>Die Linke</c:v>
                </c:pt>
                <c:pt idx="3">
                  <c:v>SPD</c:v>
                </c:pt>
                <c:pt idx="4">
                  <c:v>GRÜNE</c:v>
                </c:pt>
                <c:pt idx="5">
                  <c:v>BSW</c:v>
                </c:pt>
                <c:pt idx="6">
                  <c:v>Insgesamt</c:v>
                </c:pt>
              </c:strCache>
            </c:strRef>
          </c:cat>
          <c:val>
            <c:numRef>
              <c:f>'Wahlbeteiligung BL'!$H$61:$H$67</c:f>
              <c:numCache>
                <c:formatCode>General</c:formatCode>
                <c:ptCount val="7"/>
                <c:pt idx="0">
                  <c:v>15</c:v>
                </c:pt>
                <c:pt idx="1">
                  <c:v>39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5</c:v>
                </c:pt>
                <c:pt idx="6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A46-4AFB-9364-08DCCC6C7C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BL'!$H$29</c:f>
              <c:strCache>
                <c:ptCount val="1"/>
                <c:pt idx="0">
                  <c:v>Baden-Württemberg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289-4CAA-80A1-5F7E7C4783B1}"/>
              </c:ext>
            </c:extLst>
          </c:dPt>
          <c:dPt>
            <c:idx val="1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289-4CAA-80A1-5F7E7C4783B1}"/>
              </c:ext>
            </c:extLst>
          </c:dPt>
          <c:dPt>
            <c:idx val="2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289-4CAA-80A1-5F7E7C4783B1}"/>
              </c:ext>
            </c:extLst>
          </c:dPt>
          <c:dPt>
            <c:idx val="3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289-4CAA-80A1-5F7E7C4783B1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289-4CAA-80A1-5F7E7C4783B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BL'!$G$30:$G$34</c:f>
              <c:strCache>
                <c:ptCount val="5"/>
                <c:pt idx="0">
                  <c:v>GRÜNE</c:v>
                </c:pt>
                <c:pt idx="1">
                  <c:v>CDU</c:v>
                </c:pt>
                <c:pt idx="2">
                  <c:v>AfD</c:v>
                </c:pt>
                <c:pt idx="3">
                  <c:v>SPD</c:v>
                </c:pt>
                <c:pt idx="4">
                  <c:v>Insgesamt</c:v>
                </c:pt>
              </c:strCache>
            </c:strRef>
          </c:cat>
          <c:val>
            <c:numRef>
              <c:f>'Wahlbeteiligung BL'!$H$30:$H$34</c:f>
              <c:numCache>
                <c:formatCode>General</c:formatCode>
                <c:ptCount val="5"/>
                <c:pt idx="0">
                  <c:v>56</c:v>
                </c:pt>
                <c:pt idx="1">
                  <c:v>56</c:v>
                </c:pt>
                <c:pt idx="2">
                  <c:v>35</c:v>
                </c:pt>
                <c:pt idx="3">
                  <c:v>10</c:v>
                </c:pt>
                <c:pt idx="4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289-4CAA-80A1-5F7E7C478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BL'!$Q$29</c:f>
              <c:strCache>
                <c:ptCount val="1"/>
                <c:pt idx="0">
                  <c:v>Brandenburg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FC4-4929-9C08-4DA3CA0B380A}"/>
              </c:ext>
            </c:extLst>
          </c:dPt>
          <c:dPt>
            <c:idx val="1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FC4-4929-9C08-4DA3CA0B380A}"/>
              </c:ext>
            </c:extLst>
          </c:dPt>
          <c:dPt>
            <c:idx val="2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FC4-4929-9C08-4DA3CA0B380A}"/>
              </c:ext>
            </c:extLst>
          </c:dPt>
          <c:dPt>
            <c:idx val="3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FC4-4929-9C08-4DA3CA0B380A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FC4-4929-9C08-4DA3CA0B380A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FC4-4929-9C08-4DA3CA0B380A}"/>
              </c:ext>
            </c:extLst>
          </c:dPt>
          <c:dPt>
            <c:idx val="6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FC4-4929-9C08-4DA3CA0B380A}"/>
              </c:ext>
            </c:extLst>
          </c:dPt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FC4-4929-9C08-4DA3CA0B38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BL'!$P$30:$P$35</c:f>
              <c:strCache>
                <c:ptCount val="5"/>
                <c:pt idx="0">
                  <c:v>SPD</c:v>
                </c:pt>
                <c:pt idx="1">
                  <c:v>AfD</c:v>
                </c:pt>
                <c:pt idx="2">
                  <c:v>CDU</c:v>
                </c:pt>
                <c:pt idx="3">
                  <c:v>BSW</c:v>
                </c:pt>
                <c:pt idx="4">
                  <c:v>Insgesamt</c:v>
                </c:pt>
              </c:strCache>
            </c:strRef>
          </c:cat>
          <c:val>
            <c:numRef>
              <c:f>'Wahlbeteiligung BL'!$Q$30:$Q$35</c:f>
              <c:numCache>
                <c:formatCode>General</c:formatCode>
                <c:ptCount val="6"/>
                <c:pt idx="0">
                  <c:v>32</c:v>
                </c:pt>
                <c:pt idx="1">
                  <c:v>30</c:v>
                </c:pt>
                <c:pt idx="2">
                  <c:v>12</c:v>
                </c:pt>
                <c:pt idx="3">
                  <c:v>14</c:v>
                </c:pt>
                <c:pt idx="4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FC4-4929-9C08-4DA3CA0B3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BL'!$K$39</c:f>
              <c:strCache>
                <c:ptCount val="1"/>
                <c:pt idx="0">
                  <c:v>Hamburg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F6F-41DB-9F15-3EC69DABD200}"/>
              </c:ext>
            </c:extLst>
          </c:dPt>
          <c:dPt>
            <c:idx val="1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F6F-41DB-9F15-3EC69DABD200}"/>
              </c:ext>
            </c:extLst>
          </c:dPt>
          <c:dPt>
            <c:idx val="2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F6F-41DB-9F15-3EC69DABD200}"/>
              </c:ext>
            </c:extLst>
          </c:dPt>
          <c:dPt>
            <c:idx val="3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F6F-41DB-9F15-3EC69DABD200}"/>
              </c:ext>
            </c:extLst>
          </c:dPt>
          <c:dPt>
            <c:idx val="4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F6F-41DB-9F15-3EC69DABD200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07A-4326-8F03-9C231D3676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BL'!$J$40:$J$45</c:f>
              <c:strCache>
                <c:ptCount val="6"/>
                <c:pt idx="0">
                  <c:v>SPD</c:v>
                </c:pt>
                <c:pt idx="1">
                  <c:v>CDU</c:v>
                </c:pt>
                <c:pt idx="2">
                  <c:v>GRÜNE</c:v>
                </c:pt>
                <c:pt idx="3">
                  <c:v>Die Linke</c:v>
                </c:pt>
                <c:pt idx="4">
                  <c:v>AfD</c:v>
                </c:pt>
                <c:pt idx="5">
                  <c:v>Insgesamt</c:v>
                </c:pt>
              </c:strCache>
            </c:strRef>
          </c:cat>
          <c:val>
            <c:numRef>
              <c:f>'Wahlbeteiligung BL'!$K$40:$K$45</c:f>
              <c:numCache>
                <c:formatCode>General</c:formatCode>
                <c:ptCount val="6"/>
                <c:pt idx="0">
                  <c:v>45</c:v>
                </c:pt>
                <c:pt idx="1">
                  <c:v>26</c:v>
                </c:pt>
                <c:pt idx="2">
                  <c:v>25</c:v>
                </c:pt>
                <c:pt idx="3">
                  <c:v>15</c:v>
                </c:pt>
                <c:pt idx="4">
                  <c:v>10</c:v>
                </c:pt>
                <c:pt idx="5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6F-41DB-9F15-3EC69DABD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BL'!$N$39</c:f>
              <c:strCache>
                <c:ptCount val="1"/>
                <c:pt idx="0">
                  <c:v>Hessen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F-43B1-AADE-CA131279E611}"/>
              </c:ext>
            </c:extLst>
          </c:dPt>
          <c:dPt>
            <c:idx val="1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1AF-43B1-AADE-CA131279E611}"/>
              </c:ext>
            </c:extLst>
          </c:dPt>
          <c:dPt>
            <c:idx val="2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1AF-43B1-AADE-CA131279E611}"/>
              </c:ext>
            </c:extLst>
          </c:dPt>
          <c:dPt>
            <c:idx val="3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1AF-43B1-AADE-CA131279E611}"/>
              </c:ext>
            </c:extLst>
          </c:dPt>
          <c:dPt>
            <c:idx val="4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1AF-43B1-AADE-CA131279E611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BB2-44AF-A35B-D7A6B5AD4046}"/>
              </c:ext>
            </c:extLst>
          </c:dPt>
          <c:dLbls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0">
                  <a:spAutoFit/>
                </a:bodyPr>
                <a:lstStyle/>
                <a:p>
                  <a:pPr>
                    <a:defRPr sz="8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71AF-43B1-AADE-CA131279E6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BL'!$M$40:$M$45</c:f>
              <c:strCache>
                <c:ptCount val="6"/>
                <c:pt idx="0">
                  <c:v>CDU</c:v>
                </c:pt>
                <c:pt idx="1">
                  <c:v>GRÜNE</c:v>
                </c:pt>
                <c:pt idx="2">
                  <c:v>SPD</c:v>
                </c:pt>
                <c:pt idx="3">
                  <c:v>AfD</c:v>
                </c:pt>
                <c:pt idx="4">
                  <c:v>FDP</c:v>
                </c:pt>
                <c:pt idx="5">
                  <c:v>Insgesamt</c:v>
                </c:pt>
              </c:strCache>
            </c:strRef>
          </c:cat>
          <c:val>
            <c:numRef>
              <c:f>'Wahlbeteiligung BL'!$N$40:$N$45</c:f>
              <c:numCache>
                <c:formatCode>General</c:formatCode>
                <c:ptCount val="6"/>
                <c:pt idx="0">
                  <c:v>52</c:v>
                </c:pt>
                <c:pt idx="1">
                  <c:v>22</c:v>
                </c:pt>
                <c:pt idx="2">
                  <c:v>23</c:v>
                </c:pt>
                <c:pt idx="3">
                  <c:v>28</c:v>
                </c:pt>
                <c:pt idx="4">
                  <c:v>8</c:v>
                </c:pt>
                <c:pt idx="5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1AF-43B1-AADE-CA131279E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BL'!$K$49</c:f>
              <c:strCache>
                <c:ptCount val="1"/>
                <c:pt idx="0">
                  <c:v>Rheinland-Pfalz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E8-4597-95E1-9ECC717144FF}"/>
              </c:ext>
            </c:extLst>
          </c:dPt>
          <c:dPt>
            <c:idx val="1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E8-4597-95E1-9ECC717144FF}"/>
              </c:ext>
            </c:extLst>
          </c:dPt>
          <c:dPt>
            <c:idx val="2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E8-4597-95E1-9ECC717144FF}"/>
              </c:ext>
            </c:extLst>
          </c:dPt>
          <c:dPt>
            <c:idx val="3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EE8-4597-95E1-9ECC717144FF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EE8-4597-95E1-9ECC717144F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BL'!$J$50:$J$54</c:f>
              <c:strCache>
                <c:ptCount val="5"/>
                <c:pt idx="0">
                  <c:v>CDU</c:v>
                </c:pt>
                <c:pt idx="1">
                  <c:v>SPD</c:v>
                </c:pt>
                <c:pt idx="2">
                  <c:v>AfD</c:v>
                </c:pt>
                <c:pt idx="3">
                  <c:v>GRÜNE</c:v>
                </c:pt>
                <c:pt idx="4">
                  <c:v>Insgesamt</c:v>
                </c:pt>
              </c:strCache>
            </c:strRef>
          </c:cat>
          <c:val>
            <c:numRef>
              <c:f>'Wahlbeteiligung BL'!$K$50:$K$54</c:f>
              <c:numCache>
                <c:formatCode>General</c:formatCode>
                <c:ptCount val="5"/>
                <c:pt idx="0">
                  <c:v>39</c:v>
                </c:pt>
                <c:pt idx="1">
                  <c:v>32</c:v>
                </c:pt>
                <c:pt idx="2">
                  <c:v>24</c:v>
                </c:pt>
                <c:pt idx="3">
                  <c:v>10</c:v>
                </c:pt>
                <c:pt idx="4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EE8-4597-95E1-9ECC71714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BL'!$Q$49</c:f>
              <c:strCache>
                <c:ptCount val="1"/>
                <c:pt idx="0">
                  <c:v>Sachsen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5D1-470A-B114-F5931D9DE2B9}"/>
              </c:ext>
            </c:extLst>
          </c:dPt>
          <c:dPt>
            <c:idx val="1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D1-470A-B114-F5931D9DE2B9}"/>
              </c:ext>
            </c:extLst>
          </c:dPt>
          <c:dPt>
            <c:idx val="2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D1-470A-B114-F5931D9DE2B9}"/>
              </c:ext>
            </c:extLst>
          </c:dPt>
          <c:dPt>
            <c:idx val="3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5D1-470A-B114-F5931D9DE2B9}"/>
              </c:ext>
            </c:extLst>
          </c:dPt>
          <c:dPt>
            <c:idx val="4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5D1-470A-B114-F5931D9DE2B9}"/>
              </c:ext>
            </c:extLst>
          </c:dPt>
          <c:dPt>
            <c:idx val="5"/>
            <c:bubble3D val="0"/>
            <c:spPr>
              <a:solidFill>
                <a:srgbClr val="FFC0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BE1-4CD4-9301-A56F65438490}"/>
              </c:ext>
            </c:extLst>
          </c:dPt>
          <c:dPt>
            <c:idx val="6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BE1-4CD4-9301-A56F65438490}"/>
              </c:ext>
            </c:extLst>
          </c:dPt>
          <c:dPt>
            <c:idx val="7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BE1-4CD4-9301-A56F65438490}"/>
              </c:ext>
            </c:extLst>
          </c:dPt>
          <c:dLbls>
            <c:dLbl>
              <c:idx val="5"/>
              <c:layout>
                <c:manualLayout>
                  <c:x val="3.4408602150537634E-2"/>
                  <c:y val="-1.7196368993457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BE1-4CD4-9301-A56F654384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BL'!$P$50:$P$57</c:f>
              <c:strCache>
                <c:ptCount val="8"/>
                <c:pt idx="0">
                  <c:v>CDU</c:v>
                </c:pt>
                <c:pt idx="1">
                  <c:v>AfD</c:v>
                </c:pt>
                <c:pt idx="2">
                  <c:v>DIE LINKE</c:v>
                </c:pt>
                <c:pt idx="3">
                  <c:v>GRÜNE</c:v>
                </c:pt>
                <c:pt idx="4">
                  <c:v>SPD</c:v>
                </c:pt>
                <c:pt idx="5">
                  <c:v>FREIE WÄHLER</c:v>
                </c:pt>
                <c:pt idx="6">
                  <c:v>BSW</c:v>
                </c:pt>
                <c:pt idx="7">
                  <c:v>Insgesamt</c:v>
                </c:pt>
              </c:strCache>
            </c:strRef>
          </c:cat>
          <c:val>
            <c:numRef>
              <c:f>'Wahlbeteiligung BL'!$Q$50:$Q$57</c:f>
              <c:numCache>
                <c:formatCode>General</c:formatCode>
                <c:ptCount val="8"/>
                <c:pt idx="0">
                  <c:v>41</c:v>
                </c:pt>
                <c:pt idx="1">
                  <c:v>40</c:v>
                </c:pt>
                <c:pt idx="2">
                  <c:v>6</c:v>
                </c:pt>
                <c:pt idx="3">
                  <c:v>7</c:v>
                </c:pt>
                <c:pt idx="4">
                  <c:v>10</c:v>
                </c:pt>
                <c:pt idx="5">
                  <c:v>1</c:v>
                </c:pt>
                <c:pt idx="6">
                  <c:v>15</c:v>
                </c:pt>
                <c:pt idx="7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5D1-470A-B114-F5931D9DE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BL'!$K$60</c:f>
              <c:strCache>
                <c:ptCount val="1"/>
                <c:pt idx="0">
                  <c:v>Schleswig-Holstein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1E9-46B0-AE59-3E02EFA358D0}"/>
              </c:ext>
            </c:extLst>
          </c:dPt>
          <c:dPt>
            <c:idx val="1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1E9-46B0-AE59-3E02EFA358D0}"/>
              </c:ext>
            </c:extLst>
          </c:dPt>
          <c:dPt>
            <c:idx val="2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1E9-46B0-AE59-3E02EFA358D0}"/>
              </c:ext>
            </c:extLst>
          </c:dPt>
          <c:dPt>
            <c:idx val="3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1E9-46B0-AE59-3E02EFA358D0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1E9-46B0-AE59-3E02EFA358D0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F1A-4803-86EF-8BDB8AB517A3}"/>
              </c:ext>
            </c:extLst>
          </c:dPt>
          <c:dLbls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0">
                  <a:spAutoFit/>
                </a:bodyPr>
                <a:lstStyle/>
                <a:p>
                  <a:pPr>
                    <a:defRPr sz="8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1E9-46B0-AE59-3E02EFA358D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BL'!$J$61:$J$66</c:f>
              <c:strCache>
                <c:ptCount val="6"/>
                <c:pt idx="0">
                  <c:v>CDU</c:v>
                </c:pt>
                <c:pt idx="1">
                  <c:v>SPD</c:v>
                </c:pt>
                <c:pt idx="2">
                  <c:v>GRÜNE</c:v>
                </c:pt>
                <c:pt idx="3">
                  <c:v>FDP</c:v>
                </c:pt>
                <c:pt idx="4">
                  <c:v>SSW</c:v>
                </c:pt>
                <c:pt idx="5">
                  <c:v>Insgesamt</c:v>
                </c:pt>
              </c:strCache>
            </c:strRef>
          </c:cat>
          <c:val>
            <c:numRef>
              <c:f>'Wahlbeteiligung BL'!$K$61:$K$66</c:f>
              <c:numCache>
                <c:formatCode>General</c:formatCode>
                <c:ptCount val="6"/>
                <c:pt idx="0">
                  <c:v>34</c:v>
                </c:pt>
                <c:pt idx="1">
                  <c:v>12</c:v>
                </c:pt>
                <c:pt idx="2">
                  <c:v>14</c:v>
                </c:pt>
                <c:pt idx="3">
                  <c:v>5</c:v>
                </c:pt>
                <c:pt idx="4">
                  <c:v>4</c:v>
                </c:pt>
                <c:pt idx="5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1E9-46B0-AE59-3E02EFA35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BL'!$N$60</c:f>
              <c:strCache>
                <c:ptCount val="1"/>
                <c:pt idx="0">
                  <c:v>Thüringen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C11-4FF8-8397-5F8E7B7696D6}"/>
              </c:ext>
            </c:extLst>
          </c:dPt>
          <c:dPt>
            <c:idx val="1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C11-4FF8-8397-5F8E7B7696D6}"/>
              </c:ext>
            </c:extLst>
          </c:dPt>
          <c:dPt>
            <c:idx val="2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11-4FF8-8397-5F8E7B7696D6}"/>
              </c:ext>
            </c:extLst>
          </c:dPt>
          <c:dPt>
            <c:idx val="3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C11-4FF8-8397-5F8E7B7696D6}"/>
              </c:ext>
            </c:extLst>
          </c:dPt>
          <c:dPt>
            <c:idx val="4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C11-4FF8-8397-5F8E7B7696D6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A4A-4F52-9993-0B7465AA53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BL'!$M$61:$M$66</c:f>
              <c:strCache>
                <c:ptCount val="6"/>
                <c:pt idx="0">
                  <c:v>DIE LINKE</c:v>
                </c:pt>
                <c:pt idx="1">
                  <c:v>AfD</c:v>
                </c:pt>
                <c:pt idx="2">
                  <c:v>CDU</c:v>
                </c:pt>
                <c:pt idx="3">
                  <c:v>SPD</c:v>
                </c:pt>
                <c:pt idx="4">
                  <c:v>BSW</c:v>
                </c:pt>
                <c:pt idx="5">
                  <c:v>Insgesamt</c:v>
                </c:pt>
              </c:strCache>
            </c:strRef>
          </c:cat>
          <c:val>
            <c:numRef>
              <c:f>'Wahlbeteiligung BL'!$N$61:$N$66</c:f>
              <c:numCache>
                <c:formatCode>General</c:formatCode>
                <c:ptCount val="6"/>
                <c:pt idx="0">
                  <c:v>12</c:v>
                </c:pt>
                <c:pt idx="1">
                  <c:v>32</c:v>
                </c:pt>
                <c:pt idx="2">
                  <c:v>23</c:v>
                </c:pt>
                <c:pt idx="3">
                  <c:v>6</c:v>
                </c:pt>
                <c:pt idx="4">
                  <c:v>15</c:v>
                </c:pt>
                <c:pt idx="5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C11-4FF8-8397-5F8E7B769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BL'!$K$29</c:f>
              <c:strCache>
                <c:ptCount val="1"/>
                <c:pt idx="0">
                  <c:v>Bayern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CA6-4A7A-9179-3115FFB97E78}"/>
              </c:ext>
            </c:extLst>
          </c:dPt>
          <c:dPt>
            <c:idx val="1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CA6-4A7A-9179-3115FFB97E78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CA6-4A7A-9179-3115FFB97E78}"/>
              </c:ext>
            </c:extLst>
          </c:dPt>
          <c:dPt>
            <c:idx val="3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CA6-4A7A-9179-3115FFB97E78}"/>
              </c:ext>
            </c:extLst>
          </c:dPt>
          <c:dPt>
            <c:idx val="4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CA6-4A7A-9179-3115FFB97E78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CCA6-4A7A-9179-3115FFB97E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BL'!$J$30:$J$35</c:f>
              <c:strCache>
                <c:ptCount val="6"/>
                <c:pt idx="0">
                  <c:v>CSU</c:v>
                </c:pt>
                <c:pt idx="1">
                  <c:v>GRÜNE</c:v>
                </c:pt>
                <c:pt idx="2">
                  <c:v>FREIE WÄHLER</c:v>
                </c:pt>
                <c:pt idx="3">
                  <c:v>AfD</c:v>
                </c:pt>
                <c:pt idx="4">
                  <c:v>SPD</c:v>
                </c:pt>
                <c:pt idx="5">
                  <c:v>Insgesamt</c:v>
                </c:pt>
              </c:strCache>
            </c:strRef>
          </c:cat>
          <c:val>
            <c:numRef>
              <c:f>'Wahlbeteiligung BL'!$K$30:$K$35</c:f>
              <c:numCache>
                <c:formatCode>General</c:formatCode>
                <c:ptCount val="6"/>
                <c:pt idx="0">
                  <c:v>85</c:v>
                </c:pt>
                <c:pt idx="1">
                  <c:v>32</c:v>
                </c:pt>
                <c:pt idx="2">
                  <c:v>37</c:v>
                </c:pt>
                <c:pt idx="3">
                  <c:v>32</c:v>
                </c:pt>
                <c:pt idx="4">
                  <c:v>17</c:v>
                </c:pt>
                <c:pt idx="5">
                  <c:v>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CA6-4A7A-9179-3115FFB9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BL'!$H$39</c:f>
              <c:strCache>
                <c:ptCount val="1"/>
                <c:pt idx="0">
                  <c:v>Bremen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68-4DF5-B2C5-EEFE175E12DB}"/>
              </c:ext>
            </c:extLst>
          </c:dPt>
          <c:dPt>
            <c:idx val="1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68-4DF5-B2C5-EEFE175E12DB}"/>
              </c:ext>
            </c:extLst>
          </c:dPt>
          <c:dPt>
            <c:idx val="2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368-4DF5-B2C5-EEFE175E12DB}"/>
              </c:ext>
            </c:extLst>
          </c:dPt>
          <c:dPt>
            <c:idx val="3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368-4DF5-B2C5-EEFE175E12DB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368-4DF5-B2C5-EEFE175E12DB}"/>
              </c:ext>
            </c:extLst>
          </c:dPt>
          <c:dPt>
            <c:idx val="5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E66E-4762-AA04-2BFDAF31B5CC}"/>
              </c:ext>
            </c:extLst>
          </c:dPt>
          <c:dPt>
            <c:idx val="6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E66E-4762-AA04-2BFDAF31B5CC}"/>
              </c:ext>
            </c:extLst>
          </c:dPt>
          <c:dLbls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0">
                  <a:spAutoFit/>
                </a:bodyPr>
                <a:lstStyle/>
                <a:p>
                  <a:pPr>
                    <a:defRPr sz="8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368-4DF5-B2C5-EEFE175E12DB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0">
                  <a:spAutoFit/>
                </a:bodyPr>
                <a:lstStyle/>
                <a:p>
                  <a:pPr>
                    <a:defRPr sz="8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66E-4762-AA04-2BFDAF31B5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BL'!$G$40:$G$46</c:f>
              <c:strCache>
                <c:ptCount val="7"/>
                <c:pt idx="0">
                  <c:v>SPD</c:v>
                </c:pt>
                <c:pt idx="1">
                  <c:v>CDU</c:v>
                </c:pt>
                <c:pt idx="2">
                  <c:v>GRÜNE</c:v>
                </c:pt>
                <c:pt idx="3">
                  <c:v>DIE LINKE</c:v>
                </c:pt>
                <c:pt idx="4">
                  <c:v>BIW</c:v>
                </c:pt>
                <c:pt idx="5">
                  <c:v>FDP</c:v>
                </c:pt>
                <c:pt idx="6">
                  <c:v>Insgesamt</c:v>
                </c:pt>
              </c:strCache>
            </c:strRef>
          </c:cat>
          <c:val>
            <c:numRef>
              <c:f>'Wahlbeteiligung BL'!$H$40:$H$46</c:f>
              <c:numCache>
                <c:formatCode>General</c:formatCode>
                <c:ptCount val="7"/>
                <c:pt idx="0">
                  <c:v>27</c:v>
                </c:pt>
                <c:pt idx="1">
                  <c:v>24</c:v>
                </c:pt>
                <c:pt idx="2">
                  <c:v>11</c:v>
                </c:pt>
                <c:pt idx="3">
                  <c:v>10</c:v>
                </c:pt>
                <c:pt idx="4">
                  <c:v>10</c:v>
                </c:pt>
                <c:pt idx="5">
                  <c:v>5</c:v>
                </c:pt>
                <c:pt idx="6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68-4DF5-B2C5-EEFE175E1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BL'!$Q$39</c:f>
              <c:strCache>
                <c:ptCount val="1"/>
                <c:pt idx="0">
                  <c:v>Niedersachsen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DE-4BE6-97E2-A364E85E0F00}"/>
              </c:ext>
            </c:extLst>
          </c:dPt>
          <c:dPt>
            <c:idx val="1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DE-4BE6-97E2-A364E85E0F00}"/>
              </c:ext>
            </c:extLst>
          </c:dPt>
          <c:dPt>
            <c:idx val="2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5DE-4BE6-97E2-A364E85E0F00}"/>
              </c:ext>
            </c:extLst>
          </c:dPt>
          <c:dPt>
            <c:idx val="3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5DE-4BE6-97E2-A364E85E0F00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5DE-4BE6-97E2-A364E85E0F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BL'!$P$40:$P$44</c:f>
              <c:strCache>
                <c:ptCount val="5"/>
                <c:pt idx="0">
                  <c:v>SPD</c:v>
                </c:pt>
                <c:pt idx="1">
                  <c:v>CDU</c:v>
                </c:pt>
                <c:pt idx="2">
                  <c:v>GRÜNE</c:v>
                </c:pt>
                <c:pt idx="3">
                  <c:v>AfD</c:v>
                </c:pt>
                <c:pt idx="4">
                  <c:v>Insgesamt</c:v>
                </c:pt>
              </c:strCache>
            </c:strRef>
          </c:cat>
          <c:val>
            <c:numRef>
              <c:f>'Wahlbeteiligung BL'!$Q$40:$Q$44</c:f>
              <c:numCache>
                <c:formatCode>General</c:formatCode>
                <c:ptCount val="5"/>
                <c:pt idx="0">
                  <c:v>57</c:v>
                </c:pt>
                <c:pt idx="1">
                  <c:v>47</c:v>
                </c:pt>
                <c:pt idx="2">
                  <c:v>24</c:v>
                </c:pt>
                <c:pt idx="3">
                  <c:v>18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DE-4BE6-97E2-A364E85E0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BL'!$H$49</c:f>
              <c:strCache>
                <c:ptCount val="1"/>
                <c:pt idx="0">
                  <c:v>Nordrhein-Westfalen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38B-439B-AB28-39B2C7EF600B}"/>
              </c:ext>
            </c:extLst>
          </c:dPt>
          <c:dPt>
            <c:idx val="1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38B-439B-AB28-39B2C7EF600B}"/>
              </c:ext>
            </c:extLst>
          </c:dPt>
          <c:dPt>
            <c:idx val="2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38B-439B-AB28-39B2C7EF600B}"/>
              </c:ext>
            </c:extLst>
          </c:dPt>
          <c:dPt>
            <c:idx val="3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38B-439B-AB28-39B2C7EF600B}"/>
              </c:ext>
            </c:extLst>
          </c:dPt>
          <c:dPt>
            <c:idx val="4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38B-439B-AB28-39B2C7EF600B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9434-45BE-A44B-277399F0201E}"/>
              </c:ext>
            </c:extLst>
          </c:dPt>
          <c:dLbls>
            <c:dLbl>
              <c:idx val="2"/>
              <c:layout>
                <c:manualLayout>
                  <c:x val="8.6021505376343305E-3"/>
                  <c:y val="-2.579455349018592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0">
                  <a:spAutoFit/>
                </a:bodyPr>
                <a:lstStyle/>
                <a:p>
                  <a:pPr>
                    <a:defRPr sz="8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38B-439B-AB28-39B2C7EF60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BL'!$G$50:$G$55</c:f>
              <c:strCache>
                <c:ptCount val="6"/>
                <c:pt idx="0">
                  <c:v>CDU</c:v>
                </c:pt>
                <c:pt idx="1">
                  <c:v>SPD</c:v>
                </c:pt>
                <c:pt idx="2">
                  <c:v>FDP</c:v>
                </c:pt>
                <c:pt idx="3">
                  <c:v>AfD</c:v>
                </c:pt>
                <c:pt idx="4">
                  <c:v>GRÜNE</c:v>
                </c:pt>
                <c:pt idx="5">
                  <c:v>Insgesamt</c:v>
                </c:pt>
              </c:strCache>
            </c:strRef>
          </c:cat>
          <c:val>
            <c:numRef>
              <c:f>'Wahlbeteiligung BL'!$H$50:$H$55</c:f>
              <c:numCache>
                <c:formatCode>General</c:formatCode>
                <c:ptCount val="6"/>
                <c:pt idx="0">
                  <c:v>76</c:v>
                </c:pt>
                <c:pt idx="1">
                  <c:v>56</c:v>
                </c:pt>
                <c:pt idx="2">
                  <c:v>12</c:v>
                </c:pt>
                <c:pt idx="3">
                  <c:v>12</c:v>
                </c:pt>
                <c:pt idx="4">
                  <c:v>39</c:v>
                </c:pt>
                <c:pt idx="5">
                  <c:v>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38B-439B-AB28-39B2C7EF6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61086955557"/>
          <c:y val="0.15993841804237618"/>
          <c:w val="0.78252399382423143"/>
          <c:h val="0.83622895814376719"/>
        </c:manualLayout>
      </c:layout>
      <c:doughnutChart>
        <c:varyColors val="1"/>
        <c:ser>
          <c:idx val="0"/>
          <c:order val="0"/>
          <c:tx>
            <c:strRef>
              <c:f>'Wahlbeteiligung BL'!$N$49</c:f>
              <c:strCache>
                <c:ptCount val="1"/>
                <c:pt idx="0">
                  <c:v>Saarland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D69-4390-A74D-FA50FE8E5A29}"/>
              </c:ext>
            </c:extLst>
          </c:dPt>
          <c:dPt>
            <c:idx val="1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D69-4390-A74D-FA50FE8E5A29}"/>
              </c:ext>
            </c:extLst>
          </c:dPt>
          <c:dPt>
            <c:idx val="2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D69-4390-A74D-FA50FE8E5A29}"/>
              </c:ext>
            </c:extLst>
          </c:dPt>
          <c:dPt>
            <c:idx val="3"/>
            <c:bubble3D val="0"/>
            <c:spPr>
              <a:solidFill>
                <a:schemeClr val="bg1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D69-4390-A74D-FA50FE8E5A29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D69-4390-A74D-FA50FE8E5A2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BL'!$M$50:$M$53</c:f>
              <c:strCache>
                <c:ptCount val="4"/>
                <c:pt idx="0">
                  <c:v>CDU</c:v>
                </c:pt>
                <c:pt idx="1">
                  <c:v>SPD</c:v>
                </c:pt>
                <c:pt idx="2">
                  <c:v>AfD</c:v>
                </c:pt>
                <c:pt idx="3">
                  <c:v>Insgesamt</c:v>
                </c:pt>
              </c:strCache>
            </c:strRef>
          </c:cat>
          <c:val>
            <c:numRef>
              <c:f>'Wahlbeteiligung BL'!$N$50:$N$53</c:f>
              <c:numCache>
                <c:formatCode>General</c:formatCode>
                <c:ptCount val="4"/>
                <c:pt idx="0">
                  <c:v>19</c:v>
                </c:pt>
                <c:pt idx="1">
                  <c:v>29</c:v>
                </c:pt>
                <c:pt idx="2">
                  <c:v>3</c:v>
                </c:pt>
                <c:pt idx="3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D69-4390-A74D-FA50FE8E5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453330516559602E-2"/>
          <c:y val="0.33190210797694875"/>
          <c:w val="0.14058929753333779"/>
          <c:h val="0.42351610230079301"/>
        </c:manualLayout>
      </c:layout>
      <c:doughnutChart>
        <c:varyColors val="1"/>
        <c:ser>
          <c:idx val="0"/>
          <c:order val="0"/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544D4D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987-4F7D-B6FD-4E6CEC7B2370}"/>
              </c:ext>
            </c:extLst>
          </c:dPt>
          <c:dPt>
            <c:idx val="1"/>
            <c:bubble3D val="0"/>
            <c:spPr>
              <a:solidFill>
                <a:srgbClr val="F33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987-4F7D-B6FD-4E6CEC7B2370}"/>
              </c:ext>
            </c:extLst>
          </c:dPt>
          <c:dPt>
            <c:idx val="2"/>
            <c:bubble3D val="0"/>
            <c:spPr>
              <a:solidFill>
                <a:srgbClr val="3C99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987-4F7D-B6FD-4E6CEC7B2370}"/>
              </c:ext>
            </c:extLst>
          </c:dPt>
          <c:dPt>
            <c:idx val="3"/>
            <c:bubble3D val="0"/>
            <c:spPr>
              <a:solidFill>
                <a:srgbClr val="37A4D7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987-4F7D-B6FD-4E6CEC7B2370}"/>
              </c:ext>
            </c:extLst>
          </c:dPt>
          <c:dPt>
            <c:idx val="4"/>
            <c:bubble3D val="0"/>
            <c:spPr>
              <a:solidFill>
                <a:srgbClr val="BE5B8B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987-4F7D-B6FD-4E6CEC7B2370}"/>
              </c:ext>
            </c:extLst>
          </c:dPt>
          <c:dPt>
            <c:idx val="5"/>
            <c:bubble3D val="0"/>
            <c:spPr>
              <a:solidFill>
                <a:srgbClr val="FFF333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987-4F7D-B6FD-4E6CEC7B2370}"/>
              </c:ext>
            </c:extLst>
          </c:dPt>
          <c:dPt>
            <c:idx val="6"/>
            <c:bubble3D val="0"/>
            <c:spPr>
              <a:solidFill>
                <a:srgbClr val="FFC0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6987-4F7D-B6FD-4E6CEC7B2370}"/>
              </c:ext>
            </c:extLst>
          </c:dPt>
          <c:dPt>
            <c:idx val="7"/>
            <c:bubble3D val="0"/>
            <c:spPr>
              <a:solidFill>
                <a:srgbClr val="AE1B4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6987-4F7D-B6FD-4E6CEC7B2370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987-4F7D-B6FD-4E6CEC7B2370}"/>
              </c:ext>
            </c:extLst>
          </c:dPt>
          <c:dPt>
            <c:idx val="9"/>
            <c:bubble3D val="0"/>
            <c:spPr>
              <a:solidFill>
                <a:schemeClr val="accent1">
                  <a:lumMod val="7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987-4F7D-B6FD-4E6CEC7B2370}"/>
              </c:ext>
            </c:extLst>
          </c:dPt>
          <c:dPt>
            <c:idx val="10"/>
            <c:bubble3D val="0"/>
            <c:spPr>
              <a:solidFill>
                <a:schemeClr val="bg1">
                  <a:lumMod val="7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987-4F7D-B6FD-4E6CEC7B2370}"/>
              </c:ext>
            </c:extLst>
          </c:dPt>
          <c:dPt>
            <c:idx val="11"/>
            <c:bubble3D val="0"/>
            <c:spPr>
              <a:solidFill>
                <a:schemeClr val="bg1">
                  <a:lumMod val="7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6987-4F7D-B6FD-4E6CEC7B237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0">
                <a:spAutoFit/>
              </a:bodyPr>
              <a:lstStyle/>
              <a:p>
                <a:pPr>
                  <a:defRPr sz="8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'Wahlbeteiligung BL'!$K$14:$K$25</c:f>
              <c:strCache>
                <c:ptCount val="11"/>
                <c:pt idx="0">
                  <c:v>CDU; CSU (Bayern)</c:v>
                </c:pt>
                <c:pt idx="1">
                  <c:v>SPD</c:v>
                </c:pt>
                <c:pt idx="2">
                  <c:v>GRÜNE</c:v>
                </c:pt>
                <c:pt idx="3">
                  <c:v>AfD</c:v>
                </c:pt>
                <c:pt idx="4">
                  <c:v>Die Linke (DIE LINKE)</c:v>
                </c:pt>
                <c:pt idx="5">
                  <c:v>FDP</c:v>
                </c:pt>
                <c:pt idx="6">
                  <c:v>FREIE WÄHLER</c:v>
                </c:pt>
                <c:pt idx="7">
                  <c:v>BSW</c:v>
                </c:pt>
                <c:pt idx="8">
                  <c:v>BiW</c:v>
                </c:pt>
                <c:pt idx="9">
                  <c:v>SSW</c:v>
                </c:pt>
                <c:pt idx="10">
                  <c:v>Fraktionslose</c:v>
                </c:pt>
              </c:strCache>
            </c:strRef>
          </c:cat>
          <c:val>
            <c:numRef>
              <c:f>'Wahlbeteiligung BL'!$L$14:$L$25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A-6987-4F7D-B6FD-4E6CEC7B237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FBE7-40CD-902A-4A9F18C8F1F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FBE7-40CD-902A-4A9F18C8F1F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FBE7-40CD-902A-4A9F18C8F1F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FBE7-40CD-902A-4A9F18C8F1F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FBE7-40CD-902A-4A9F18C8F1F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FBE7-40CD-902A-4A9F18C8F1F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FBE7-40CD-902A-4A9F18C8F1F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FBE7-40CD-902A-4A9F18C8F1F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FBE7-40CD-902A-4A9F18C8F1F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FBE7-40CD-902A-4A9F18C8F1F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FBE7-40CD-902A-4A9F18C8F1F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FBE7-40CD-902A-4A9F18C8F1F0}"/>
              </c:ext>
            </c:extLst>
          </c:dPt>
          <c:cat>
            <c:strRef>
              <c:f>'Wahlbeteiligung BL'!$K$14:$K$25</c:f>
              <c:strCache>
                <c:ptCount val="11"/>
                <c:pt idx="0">
                  <c:v>CDU; CSU (Bayern)</c:v>
                </c:pt>
                <c:pt idx="1">
                  <c:v>SPD</c:v>
                </c:pt>
                <c:pt idx="2">
                  <c:v>GRÜNE</c:v>
                </c:pt>
                <c:pt idx="3">
                  <c:v>AfD</c:v>
                </c:pt>
                <c:pt idx="4">
                  <c:v>Die Linke (DIE LINKE)</c:v>
                </c:pt>
                <c:pt idx="5">
                  <c:v>FDP</c:v>
                </c:pt>
                <c:pt idx="6">
                  <c:v>FREIE WÄHLER</c:v>
                </c:pt>
                <c:pt idx="7">
                  <c:v>BSW</c:v>
                </c:pt>
                <c:pt idx="8">
                  <c:v>BiW</c:v>
                </c:pt>
                <c:pt idx="9">
                  <c:v>SSW</c:v>
                </c:pt>
                <c:pt idx="10">
                  <c:v>Fraktionslose</c:v>
                </c:pt>
              </c:strCache>
            </c:strRef>
          </c:cat>
          <c:val>
            <c:numRef>
              <c:f>'Wahlbeteiligung BL'!$M$14:$M$25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987-4F7D-B6FD-4E6CEC7B2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50"/>
      </c:doughnutChart>
      <c:spPr>
        <a:noFill/>
        <a:ln>
          <a:noFill/>
        </a:ln>
        <a:effectLst/>
      </c:spPr>
    </c:plotArea>
    <c:legend>
      <c:legendPos val="b"/>
      <c:legendEntry>
        <c:idx val="11"/>
        <c:delete val="1"/>
      </c:legendEntry>
      <c:layout>
        <c:manualLayout>
          <c:xMode val="edge"/>
          <c:yMode val="edge"/>
          <c:x val="4.826706610915521E-2"/>
          <c:y val="0.1573738571861866"/>
          <c:w val="0.9177370219584744"/>
          <c:h val="0.4815023939512110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18" Type="http://schemas.openxmlformats.org/officeDocument/2006/relationships/chart" Target="../charts/chart3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17" Type="http://schemas.openxmlformats.org/officeDocument/2006/relationships/chart" Target="../charts/chart33.xml"/><Relationship Id="rId2" Type="http://schemas.openxmlformats.org/officeDocument/2006/relationships/chart" Target="../charts/chart18.xml"/><Relationship Id="rId16" Type="http://schemas.openxmlformats.org/officeDocument/2006/relationships/chart" Target="../charts/chart32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5" Type="http://schemas.openxmlformats.org/officeDocument/2006/relationships/chart" Target="../charts/chart3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40822</xdr:colOff>
      <xdr:row>2</xdr:row>
      <xdr:rowOff>374197</xdr:rowOff>
    </xdr:from>
    <xdr:to>
      <xdr:col>3</xdr:col>
      <xdr:colOff>190501</xdr:colOff>
      <xdr:row>18</xdr:row>
      <xdr:rowOff>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E2C3A3C-7141-46F4-80B3-5B8E66839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54428</xdr:colOff>
      <xdr:row>48</xdr:row>
      <xdr:rowOff>68030</xdr:rowOff>
    </xdr:from>
    <xdr:to>
      <xdr:col>6</xdr:col>
      <xdr:colOff>673553</xdr:colOff>
      <xdr:row>52</xdr:row>
      <xdr:rowOff>34012</xdr:rowOff>
    </xdr:to>
    <xdr:pic>
      <xdr:nvPicPr>
        <xdr:cNvPr id="4" name="Grafik 3" descr="QR-Code">
          <a:extLst>
            <a:ext uri="{FF2B5EF4-FFF2-40B4-BE49-F238E27FC236}">
              <a16:creationId xmlns:a16="http://schemas.microsoft.com/office/drawing/2014/main" id="{3EA6C5CE-A5DE-4C81-A11B-99669A5C9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44910" y="9450155"/>
          <a:ext cx="619125" cy="619125"/>
        </a:xfrm>
        <a:prstGeom prst="rect">
          <a:avLst/>
        </a:prstGeom>
      </xdr:spPr>
    </xdr:pic>
    <xdr:clientData/>
  </xdr:twoCellAnchor>
  <xdr:twoCellAnchor>
    <xdr:from>
      <xdr:col>3</xdr:col>
      <xdr:colOff>234721</xdr:colOff>
      <xdr:row>2</xdr:row>
      <xdr:rowOff>374198</xdr:rowOff>
    </xdr:from>
    <xdr:to>
      <xdr:col>6</xdr:col>
      <xdr:colOff>802821</xdr:colOff>
      <xdr:row>18</xdr:row>
      <xdr:rowOff>6804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2D767024-5D47-4BD2-B536-6A706836E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31</xdr:row>
      <xdr:rowOff>6122</xdr:rowOff>
    </xdr:from>
    <xdr:to>
      <xdr:col>3</xdr:col>
      <xdr:colOff>411617</xdr:colOff>
      <xdr:row>46</xdr:row>
      <xdr:rowOff>142874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CF09BE-554C-4AA0-A2D8-04EC72F4DB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598715</xdr:colOff>
      <xdr:row>31</xdr:row>
      <xdr:rowOff>0</xdr:rowOff>
    </xdr:from>
    <xdr:to>
      <xdr:col>6</xdr:col>
      <xdr:colOff>813028</xdr:colOff>
      <xdr:row>46</xdr:row>
      <xdr:rowOff>136752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ACF0189B-C60E-4B93-99C8-025188E1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0.0218</cdr:x>
      <cdr:y>0.28509</cdr:y>
    </cdr:from>
    <cdr:to>
      <cdr:x>0.13849</cdr:x>
      <cdr:y>0.3636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166C0EA4-F08E-4DA6-8774-F8A206C5BF33}"/>
            </a:ext>
          </a:extLst>
        </cdr:cNvPr>
        <cdr:cNvSpPr txBox="1"/>
      </cdr:nvSpPr>
      <cdr:spPr>
        <a:xfrm xmlns:a="http://schemas.openxmlformats.org/drawingml/2006/main">
          <a:off x="60957" y="696521"/>
          <a:ext cx="326307" cy="1918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de-DE" sz="850"/>
            <a:t>SPD</a:t>
          </a:r>
        </a:p>
      </cdr:txBody>
    </cdr:sp>
  </cdr:relSizeAnchor>
  <cdr:relSizeAnchor xmlns:cdr="http://schemas.openxmlformats.org/drawingml/2006/chartDrawing">
    <cdr:from>
      <cdr:x>0.39653</cdr:x>
      <cdr:y>0.11416</cdr:y>
    </cdr:from>
    <cdr:to>
      <cdr:x>0.51323</cdr:x>
      <cdr:y>0.19267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471979FE-3E0C-411F-90DC-074B60DBAAE8}"/>
            </a:ext>
          </a:extLst>
        </cdr:cNvPr>
        <cdr:cNvSpPr txBox="1"/>
      </cdr:nvSpPr>
      <cdr:spPr>
        <a:xfrm xmlns:a="http://schemas.openxmlformats.org/drawingml/2006/main">
          <a:off x="1108808" y="278900"/>
          <a:ext cx="326324" cy="1918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AfD</a:t>
          </a:r>
        </a:p>
      </cdr:txBody>
    </cdr:sp>
  </cdr:relSizeAnchor>
  <cdr:relSizeAnchor xmlns:cdr="http://schemas.openxmlformats.org/drawingml/2006/chartDrawing">
    <cdr:from>
      <cdr:x>0.73996</cdr:x>
      <cdr:y>0.39483</cdr:y>
    </cdr:from>
    <cdr:to>
      <cdr:x>0.85666</cdr:x>
      <cdr:y>0.47335</cdr:y>
    </cdr:to>
    <cdr:sp macro="" textlink="">
      <cdr:nvSpPr>
        <cdr:cNvPr id="5" name="Textfeld 1">
          <a:extLst xmlns:a="http://schemas.openxmlformats.org/drawingml/2006/main">
            <a:ext uri="{FF2B5EF4-FFF2-40B4-BE49-F238E27FC236}">
              <a16:creationId xmlns:a16="http://schemas.microsoft.com/office/drawing/2014/main" id="{471979FE-3E0C-411F-90DC-074B60DBAAE8}"/>
            </a:ext>
          </a:extLst>
        </cdr:cNvPr>
        <cdr:cNvSpPr txBox="1"/>
      </cdr:nvSpPr>
      <cdr:spPr>
        <a:xfrm xmlns:a="http://schemas.openxmlformats.org/drawingml/2006/main">
          <a:off x="2069137" y="964628"/>
          <a:ext cx="326325" cy="19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Die Linke</a:t>
          </a:r>
        </a:p>
      </cdr:txBody>
    </cdr:sp>
  </cdr:relSizeAnchor>
  <cdr:relSizeAnchor xmlns:cdr="http://schemas.openxmlformats.org/drawingml/2006/chartDrawing">
    <cdr:from>
      <cdr:x>0.34996</cdr:x>
      <cdr:y>0.5021</cdr:y>
    </cdr:from>
    <cdr:to>
      <cdr:x>0.46666</cdr:x>
      <cdr:y>0.58061</cdr:y>
    </cdr:to>
    <cdr:sp macro="" textlink="">
      <cdr:nvSpPr>
        <cdr:cNvPr id="6" name="Textfeld 1">
          <a:extLst xmlns:a="http://schemas.openxmlformats.org/drawingml/2006/main">
            <a:ext uri="{FF2B5EF4-FFF2-40B4-BE49-F238E27FC236}">
              <a16:creationId xmlns:a16="http://schemas.microsoft.com/office/drawing/2014/main" id="{471979FE-3E0C-411F-90DC-074B60DBAAE8}"/>
            </a:ext>
          </a:extLst>
        </cdr:cNvPr>
        <cdr:cNvSpPr txBox="1"/>
      </cdr:nvSpPr>
      <cdr:spPr>
        <a:xfrm xmlns:a="http://schemas.openxmlformats.org/drawingml/2006/main">
          <a:off x="978589" y="1226708"/>
          <a:ext cx="326307" cy="1918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71 Sitze</a:t>
          </a:r>
        </a:p>
      </cdr:txBody>
    </cdr:sp>
  </cdr:relSizeAnchor>
  <cdr:relSizeAnchor xmlns:cdr="http://schemas.openxmlformats.org/drawingml/2006/chartDrawing">
    <cdr:from>
      <cdr:x>0.0206</cdr:x>
      <cdr:y>0.859</cdr:y>
    </cdr:from>
    <cdr:to>
      <cdr:x>0.24088</cdr:x>
      <cdr:y>0.93751</cdr:y>
    </cdr:to>
    <cdr:sp macro="" textlink="">
      <cdr:nvSpPr>
        <cdr:cNvPr id="7" name="Textfeld 1">
          <a:extLst xmlns:a="http://schemas.openxmlformats.org/drawingml/2006/main">
            <a:ext uri="{FF2B5EF4-FFF2-40B4-BE49-F238E27FC236}">
              <a16:creationId xmlns:a16="http://schemas.microsoft.com/office/drawing/2014/main" id="{C59C2907-416C-4027-8E8B-0E38ECDCCBA9}"/>
            </a:ext>
          </a:extLst>
        </cdr:cNvPr>
        <cdr:cNvSpPr txBox="1"/>
      </cdr:nvSpPr>
      <cdr:spPr>
        <a:xfrm xmlns:a="http://schemas.openxmlformats.org/drawingml/2006/main">
          <a:off x="57604" y="2098675"/>
          <a:ext cx="615950" cy="1918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0.72863</cdr:x>
      <cdr:y>0.49832</cdr:y>
    </cdr:from>
    <cdr:to>
      <cdr:x>0.84533</cdr:x>
      <cdr:y>0.57684</cdr:y>
    </cdr:to>
    <cdr:sp macro="" textlink="">
      <cdr:nvSpPr>
        <cdr:cNvPr id="8" name="Textfeld 1">
          <a:extLst xmlns:a="http://schemas.openxmlformats.org/drawingml/2006/main">
            <a:ext uri="{FF2B5EF4-FFF2-40B4-BE49-F238E27FC236}">
              <a16:creationId xmlns:a16="http://schemas.microsoft.com/office/drawing/2014/main" id="{29A0A351-E405-4FD8-AEC1-E02B10AEFC49}"/>
            </a:ext>
          </a:extLst>
        </cdr:cNvPr>
        <cdr:cNvSpPr txBox="1"/>
      </cdr:nvSpPr>
      <cdr:spPr>
        <a:xfrm xmlns:a="http://schemas.openxmlformats.org/drawingml/2006/main">
          <a:off x="2037444" y="1078139"/>
          <a:ext cx="326325" cy="1698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GRÜNE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0.06873</cdr:x>
      <cdr:y>0.01115</cdr:y>
    </cdr:from>
    <cdr:to>
      <cdr:x>0.16436</cdr:x>
      <cdr:y>0.1018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6753A478-99FD-4E07-8AB9-6F41E6C62812}"/>
            </a:ext>
          </a:extLst>
        </cdr:cNvPr>
        <cdr:cNvSpPr txBox="1"/>
      </cdr:nvSpPr>
      <cdr:spPr>
        <a:xfrm xmlns:a="http://schemas.openxmlformats.org/drawingml/2006/main">
          <a:off x="234496" y="23585"/>
          <a:ext cx="326308" cy="1918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0.01888</cdr:x>
      <cdr:y>0.8558</cdr:y>
    </cdr:from>
    <cdr:to>
      <cdr:x>0.1994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795E49CE-3845-415F-B24A-8C7793B41A30}"/>
            </a:ext>
          </a:extLst>
        </cdr:cNvPr>
        <cdr:cNvSpPr txBox="1"/>
      </cdr:nvSpPr>
      <cdr:spPr>
        <a:xfrm xmlns:a="http://schemas.openxmlformats.org/drawingml/2006/main">
          <a:off x="64407" y="1857375"/>
          <a:ext cx="615950" cy="3129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 2021 DIE LINKE.</a:t>
          </a:r>
        </a:p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0.07</cdr:x>
      <cdr:y>0.0582</cdr:y>
    </cdr:from>
    <cdr:to>
      <cdr:x>0.1767</cdr:x>
      <cdr:y>0.12992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AD20A1A2-5069-4161-ABF0-46F8C07B5529}"/>
            </a:ext>
          </a:extLst>
        </cdr:cNvPr>
        <cdr:cNvSpPr txBox="1"/>
      </cdr:nvSpPr>
      <cdr:spPr>
        <a:xfrm xmlns:a="http://schemas.openxmlformats.org/drawingml/2006/main">
          <a:off x="214086" y="159658"/>
          <a:ext cx="326289" cy="1967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0.01557</cdr:x>
      <cdr:y>0.88363</cdr:y>
    </cdr:from>
    <cdr:to>
      <cdr:x>0.21698</cdr:x>
      <cdr:y>0.99772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6C76333C-EF48-4EBA-98AD-137AF975BC2C}"/>
            </a:ext>
          </a:extLst>
        </cdr:cNvPr>
        <cdr:cNvSpPr txBox="1"/>
      </cdr:nvSpPr>
      <cdr:spPr>
        <a:xfrm xmlns:a="http://schemas.openxmlformats.org/drawingml/2006/main">
          <a:off x="47625" y="2633790"/>
          <a:ext cx="615933" cy="340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 2021 DIE LINKE.</a:t>
          </a:r>
        </a:p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0.07</cdr:x>
      <cdr:y>0.0582</cdr:y>
    </cdr:from>
    <cdr:to>
      <cdr:x>0.1767</cdr:x>
      <cdr:y>0.12992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AD20A1A2-5069-4161-ABF0-46F8C07B5529}"/>
            </a:ext>
          </a:extLst>
        </cdr:cNvPr>
        <cdr:cNvSpPr txBox="1"/>
      </cdr:nvSpPr>
      <cdr:spPr>
        <a:xfrm xmlns:a="http://schemas.openxmlformats.org/drawingml/2006/main">
          <a:off x="214086" y="159658"/>
          <a:ext cx="326289" cy="1967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0.01557</cdr:x>
      <cdr:y>0.88363</cdr:y>
    </cdr:from>
    <cdr:to>
      <cdr:x>0.21698</cdr:x>
      <cdr:y>0.99772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6C76333C-EF48-4EBA-98AD-137AF975BC2C}"/>
            </a:ext>
          </a:extLst>
        </cdr:cNvPr>
        <cdr:cNvSpPr txBox="1"/>
      </cdr:nvSpPr>
      <cdr:spPr>
        <a:xfrm xmlns:a="http://schemas.openxmlformats.org/drawingml/2006/main">
          <a:off x="47625" y="2633790"/>
          <a:ext cx="615933" cy="340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 2021 DIE LINKE.</a:t>
          </a:r>
        </a:p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333377</xdr:colOff>
      <xdr:row>27</xdr:row>
      <xdr:rowOff>13607</xdr:rowOff>
    </xdr:from>
    <xdr:to>
      <xdr:col>9</xdr:col>
      <xdr:colOff>163288</xdr:colOff>
      <xdr:row>45</xdr:row>
      <xdr:rowOff>110947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7E1667AC-8EE5-4118-9112-C1612EDB41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0.01989</cdr:x>
      <cdr:y>0.93218</cdr:y>
    </cdr:from>
    <cdr:to>
      <cdr:x>0.50483</cdr:x>
      <cdr:y>0.99878</cdr:y>
    </cdr:to>
    <cdr:sp macro="" textlink="">
      <cdr:nvSpPr>
        <cdr:cNvPr id="5" name="Textfeld 1">
          <a:extLst xmlns:a="http://schemas.openxmlformats.org/drawingml/2006/main">
            <a:ext uri="{FF2B5EF4-FFF2-40B4-BE49-F238E27FC236}">
              <a16:creationId xmlns:a16="http://schemas.microsoft.com/office/drawing/2014/main" id="{6F5892E7-F187-47D4-9AA5-B4D8278E4E93}"/>
            </a:ext>
          </a:extLst>
        </cdr:cNvPr>
        <cdr:cNvSpPr txBox="1"/>
      </cdr:nvSpPr>
      <cdr:spPr>
        <a:xfrm xmlns:a="http://schemas.openxmlformats.org/drawingml/2006/main">
          <a:off x="112031" y="2862257"/>
          <a:ext cx="2731859" cy="2044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 Bis Juli 2005 PDS, bis Juni 2007 Die Linke., bis Oktober 2024 DIE LINKE.</a:t>
          </a:r>
        </a:p>
        <a:p xmlns:a="http://schemas.openxmlformats.org/drawingml/2006/main">
          <a:pPr algn="l"/>
          <a:r>
            <a:rPr lang="de-DE" sz="700"/>
            <a:t>(c) StatA MV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387804</xdr:colOff>
      <xdr:row>27</xdr:row>
      <xdr:rowOff>27214</xdr:rowOff>
    </xdr:from>
    <xdr:to>
      <xdr:col>9</xdr:col>
      <xdr:colOff>66001</xdr:colOff>
      <xdr:row>45</xdr:row>
      <xdr:rowOff>95250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B43CE4D0-0735-4D98-AB65-FF6B22DE31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0.08001</cdr:x>
      <cdr:y>0.12105</cdr:y>
    </cdr:from>
    <cdr:to>
      <cdr:x>0.11419</cdr:x>
      <cdr:y>0.19146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E6240EF0-B7D9-46D0-9320-B5B50230261B}"/>
            </a:ext>
          </a:extLst>
        </cdr:cNvPr>
        <cdr:cNvSpPr txBox="1"/>
      </cdr:nvSpPr>
      <cdr:spPr>
        <a:xfrm xmlns:a="http://schemas.openxmlformats.org/drawingml/2006/main">
          <a:off x="438603" y="329747"/>
          <a:ext cx="187325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0.87807</cdr:x>
      <cdr:y>0.84027</cdr:y>
    </cdr:from>
    <cdr:to>
      <cdr:x>0.9743</cdr:x>
      <cdr:y>0.91068</cdr:y>
    </cdr:to>
    <cdr:sp macro="" textlink="">
      <cdr:nvSpPr>
        <cdr:cNvPr id="5" name="Textfeld 1">
          <a:extLst xmlns:a="http://schemas.openxmlformats.org/drawingml/2006/main">
            <a:ext uri="{FF2B5EF4-FFF2-40B4-BE49-F238E27FC236}">
              <a16:creationId xmlns:a16="http://schemas.microsoft.com/office/drawing/2014/main" id="{5686493E-14B8-419E-B742-8B5BB7BC1EEF}"/>
            </a:ext>
          </a:extLst>
        </cdr:cNvPr>
        <cdr:cNvSpPr txBox="1"/>
      </cdr:nvSpPr>
      <cdr:spPr>
        <a:xfrm xmlns:a="http://schemas.openxmlformats.org/drawingml/2006/main">
          <a:off x="4813291" y="2555440"/>
          <a:ext cx="527499" cy="2141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(vorläufig)</a:t>
          </a:r>
        </a:p>
      </cdr:txBody>
    </cdr:sp>
  </cdr:relSizeAnchor>
  <cdr:relSizeAnchor xmlns:cdr="http://schemas.openxmlformats.org/drawingml/2006/chartDrawing">
    <cdr:from>
      <cdr:x>0.09118</cdr:x>
      <cdr:y>0.03114</cdr:y>
    </cdr:from>
    <cdr:to>
      <cdr:x>0.94634</cdr:x>
      <cdr:y>0.14236</cdr:y>
    </cdr:to>
    <cdr:sp macro="" textlink="">
      <cdr:nvSpPr>
        <cdr:cNvPr id="6" name="Textfeld 1">
          <a:extLst xmlns:a="http://schemas.openxmlformats.org/drawingml/2006/main">
            <a:ext uri="{FF2B5EF4-FFF2-40B4-BE49-F238E27FC236}">
              <a16:creationId xmlns:a16="http://schemas.microsoft.com/office/drawing/2014/main" id="{B6A6A77C-18E7-4D25-8900-B2A0405571DF}"/>
            </a:ext>
          </a:extLst>
        </cdr:cNvPr>
        <cdr:cNvSpPr txBox="1"/>
      </cdr:nvSpPr>
      <cdr:spPr>
        <a:xfrm xmlns:a="http://schemas.openxmlformats.org/drawingml/2006/main" flipH="1">
          <a:off x="499835" y="84817"/>
          <a:ext cx="4687660" cy="3029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Parteien bei Landtagswahlen in Mecklenburg-Vorpommern seit 1990</a:t>
          </a:r>
        </a:p>
        <a:p xmlns:a="http://schemas.openxmlformats.org/drawingml/2006/main">
          <a:pPr algn="ctr"/>
          <a:r>
            <a:rPr lang="de-DE" sz="1000" b="1"/>
            <a:t>– Zweitstimmen</a:t>
          </a:r>
          <a:r>
            <a:rPr lang="de-DE" sz="1000" b="1" baseline="0"/>
            <a:t> –</a:t>
          </a:r>
          <a:endParaRPr lang="de-DE" sz="1000" b="1"/>
        </a:p>
      </cdr:txBody>
    </cdr:sp>
  </cdr:relSizeAnchor>
  <cdr:relSizeAnchor xmlns:cdr="http://schemas.openxmlformats.org/drawingml/2006/chartDrawing">
    <cdr:from>
      <cdr:x>0.01548</cdr:x>
      <cdr:y>0.92381</cdr:y>
    </cdr:from>
    <cdr:to>
      <cdr:x>0.98175</cdr:x>
      <cdr:y>0.99105</cdr:y>
    </cdr:to>
    <cdr:sp macro="" textlink="">
      <cdr:nvSpPr>
        <cdr:cNvPr id="7" name="Textfeld 1">
          <a:extLst xmlns:a="http://schemas.openxmlformats.org/drawingml/2006/main">
            <a:ext uri="{FF2B5EF4-FFF2-40B4-BE49-F238E27FC236}">
              <a16:creationId xmlns:a16="http://schemas.microsoft.com/office/drawing/2014/main" id="{CCE0B375-8913-421B-8B4B-A987D4E2873E}"/>
            </a:ext>
          </a:extLst>
        </cdr:cNvPr>
        <cdr:cNvSpPr txBox="1"/>
      </cdr:nvSpPr>
      <cdr:spPr>
        <a:xfrm xmlns:a="http://schemas.openxmlformats.org/drawingml/2006/main">
          <a:off x="84842" y="2809493"/>
          <a:ext cx="5296782" cy="2044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 Bis Juli 2005 PDS, bis Juni 2007 Die Linke., bis Oktober 2024 DIE LINKE. –  2) 1990 einschließlich Listenvereinigung B90/Gr. –  3) Bis Mai 2002 F.D.P.</a:t>
          </a:r>
        </a:p>
        <a:p xmlns:a="http://schemas.openxmlformats.org/drawingml/2006/main">
          <a:pPr algn="l"/>
          <a:r>
            <a:rPr lang="de-DE" sz="700"/>
            <a:t>(c) StatA MV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625927</xdr:colOff>
      <xdr:row>40</xdr:row>
      <xdr:rowOff>6794</xdr:rowOff>
    </xdr:from>
    <xdr:to>
      <xdr:col>6</xdr:col>
      <xdr:colOff>687160</xdr:colOff>
      <xdr:row>53</xdr:row>
      <xdr:rowOff>81636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DCA1C38-E757-4F7A-A2A6-AA5837F254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40</xdr:row>
      <xdr:rowOff>6794</xdr:rowOff>
    </xdr:from>
    <xdr:to>
      <xdr:col>2</xdr:col>
      <xdr:colOff>428626</xdr:colOff>
      <xdr:row>53</xdr:row>
      <xdr:rowOff>81636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BAA8C95A-38E9-4DE7-BAA0-73D9824985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0.33996</cdr:x>
      <cdr:y>0.48544</cdr:y>
    </cdr:from>
    <cdr:to>
      <cdr:x>0.62914</cdr:x>
      <cdr:y>0.64401</cdr:y>
    </cdr:to>
    <cdr:sp macro="" textlink="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D3BA3939-5A2F-4508-9A5E-7A3AF4A1442B}"/>
            </a:ext>
          </a:extLst>
        </cdr:cNvPr>
        <cdr:cNvSpPr txBox="1"/>
      </cdr:nvSpPr>
      <cdr:spPr>
        <a:xfrm xmlns:a="http://schemas.openxmlformats.org/drawingml/2006/main">
          <a:off x="1047751" y="1020535"/>
          <a:ext cx="891268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de-DE" sz="800" b="1"/>
            <a:t>1.312.471</a:t>
          </a:r>
        </a:p>
        <a:p xmlns:a="http://schemas.openxmlformats.org/drawingml/2006/main">
          <a:pPr algn="ctr"/>
          <a:r>
            <a:rPr lang="de-DE" sz="800" b="1"/>
            <a:t>Wahlberechtigte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0.33996</cdr:x>
      <cdr:y>0.48544</cdr:y>
    </cdr:from>
    <cdr:to>
      <cdr:x>0.62914</cdr:x>
      <cdr:y>0.64401</cdr:y>
    </cdr:to>
    <cdr:sp macro="" textlink="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D3BA3939-5A2F-4508-9A5E-7A3AF4A1442B}"/>
            </a:ext>
          </a:extLst>
        </cdr:cNvPr>
        <cdr:cNvSpPr txBox="1"/>
      </cdr:nvSpPr>
      <cdr:spPr>
        <a:xfrm xmlns:a="http://schemas.openxmlformats.org/drawingml/2006/main">
          <a:off x="1047751" y="1020535"/>
          <a:ext cx="891268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de-DE" sz="800" b="1"/>
            <a:t>1.311.294</a:t>
          </a:r>
        </a:p>
        <a:p xmlns:a="http://schemas.openxmlformats.org/drawingml/2006/main">
          <a:pPr algn="ctr"/>
          <a:r>
            <a:rPr lang="de-DE" sz="800" b="1"/>
            <a:t>Wahlberechtigte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146276</xdr:colOff>
      <xdr:row>35</xdr:row>
      <xdr:rowOff>40141</xdr:rowOff>
    </xdr:from>
    <xdr:to>
      <xdr:col>7</xdr:col>
      <xdr:colOff>224518</xdr:colOff>
      <xdr:row>50</xdr:row>
      <xdr:rowOff>81642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B4DB6A66-E3F8-4B59-B55B-091633147B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0.06829</cdr:x>
      <cdr:y>0.09011</cdr:y>
    </cdr:from>
    <cdr:to>
      <cdr:x>0.10101</cdr:x>
      <cdr:y>0.1735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4ED33239-AFDC-49CA-82D6-277C6D4F6849}"/>
            </a:ext>
          </a:extLst>
        </cdr:cNvPr>
        <cdr:cNvSpPr txBox="1"/>
      </cdr:nvSpPr>
      <cdr:spPr>
        <a:xfrm xmlns:a="http://schemas.openxmlformats.org/drawingml/2006/main">
          <a:off x="390979" y="207282"/>
          <a:ext cx="187325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0.09685</cdr:x>
      <cdr:y>0.02208</cdr:y>
    </cdr:from>
    <cdr:to>
      <cdr:x>0.91563</cdr:x>
      <cdr:y>0.10547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4ED33239-AFDC-49CA-82D6-277C6D4F6849}"/>
            </a:ext>
          </a:extLst>
        </cdr:cNvPr>
        <cdr:cNvSpPr txBox="1"/>
      </cdr:nvSpPr>
      <cdr:spPr>
        <a:xfrm xmlns:a="http://schemas.openxmlformats.org/drawingml/2006/main" flipH="1">
          <a:off x="554492" y="5080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Anteil Urnen- und Briefwahl bei Landtagswahlen in Mecklenburg-Vorpommern seit 1990</a:t>
          </a:r>
        </a:p>
      </cdr:txBody>
    </cdr:sp>
  </cdr:relSizeAnchor>
  <cdr:relSizeAnchor xmlns:cdr="http://schemas.openxmlformats.org/drawingml/2006/chartDrawing">
    <cdr:from>
      <cdr:x>0.01363</cdr:x>
      <cdr:y>0.90644</cdr:y>
    </cdr:from>
    <cdr:to>
      <cdr:x>0.12122</cdr:x>
      <cdr:y>0.98982</cdr:y>
    </cdr:to>
    <cdr:sp macro="" textlink="">
      <cdr:nvSpPr>
        <cdr:cNvPr id="5" name="Textfeld 1">
          <a:extLst xmlns:a="http://schemas.openxmlformats.org/drawingml/2006/main">
            <a:ext uri="{FF2B5EF4-FFF2-40B4-BE49-F238E27FC236}">
              <a16:creationId xmlns:a16="http://schemas.microsoft.com/office/drawing/2014/main" id="{ED81BA2A-F5B8-4DAD-8B6A-4AA73C50B7D4}"/>
            </a:ext>
          </a:extLst>
        </cdr:cNvPr>
        <cdr:cNvSpPr txBox="1"/>
      </cdr:nvSpPr>
      <cdr:spPr>
        <a:xfrm xmlns:a="http://schemas.openxmlformats.org/drawingml/2006/main">
          <a:off x="78015" y="2085068"/>
          <a:ext cx="615972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449044</xdr:colOff>
      <xdr:row>1</xdr:row>
      <xdr:rowOff>380380</xdr:rowOff>
    </xdr:from>
    <xdr:to>
      <xdr:col>5</xdr:col>
      <xdr:colOff>821877</xdr:colOff>
      <xdr:row>22</xdr:row>
      <xdr:rowOff>48750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4510B46-DD0A-4DE7-A2C7-FDE61D5433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02" t="3466" r="4674" b="3696"/>
        <a:stretch/>
      </xdr:blipFill>
      <xdr:spPr>
        <a:xfrm>
          <a:off x="449044" y="625309"/>
          <a:ext cx="5109479" cy="37096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64633</xdr:colOff>
      <xdr:row>41</xdr:row>
      <xdr:rowOff>12925</xdr:rowOff>
    </xdr:from>
    <xdr:to>
      <xdr:col>6</xdr:col>
      <xdr:colOff>700767</xdr:colOff>
      <xdr:row>56</xdr:row>
      <xdr:rowOff>68034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3BF2B906-4445-4123-9E19-B6795B651B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72205" y="7121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Wahlbeteiligung</a:t>
          </a:r>
          <a:r>
            <a:rPr lang="de-DE" sz="1000" b="1" baseline="0"/>
            <a:t> </a:t>
          </a:r>
          <a:r>
            <a:rPr lang="de-DE" sz="1000" b="1"/>
            <a:t>bei den Landtagswahlen in Mecklenburg-Vorpommern seit 1990</a:t>
          </a:r>
        </a:p>
      </cdr:txBody>
    </cdr:sp>
  </cdr:relSizeAnchor>
  <cdr:relSizeAnchor xmlns:cdr="http://schemas.openxmlformats.org/drawingml/2006/chartDrawing">
    <cdr:from>
      <cdr:x>0.02981</cdr:x>
      <cdr:y>0.93126</cdr:y>
    </cdr:from>
    <cdr:to>
      <cdr:x>0.12806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186872" y="2598338"/>
          <a:ext cx="615972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0.06996</cdr:x>
      <cdr:y>0.07673</cdr:y>
    </cdr:from>
    <cdr:to>
      <cdr:x>0.09984</cdr:x>
      <cdr:y>0.14547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38604" y="214086"/>
          <a:ext cx="187325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0.85567</cdr:x>
      <cdr:y>0.32212</cdr:y>
    </cdr:from>
    <cdr:to>
      <cdr:x>0.94574</cdr:x>
      <cdr:y>0.40502</cdr:y>
    </cdr:to>
    <cdr:sp macro="" textlink="'Wahlbeteiligung MV'!$J$53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5364617" y="898754"/>
          <a:ext cx="564697" cy="2313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B386813-1F5D-46C2-B662-7431F8589EAA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67,7 %   </a:t>
          </a:fld>
          <a:endParaRPr lang="de-DE" sz="1100"/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40</xdr:row>
      <xdr:rowOff>163285</xdr:rowOff>
    </xdr:from>
    <xdr:to>
      <xdr:col>7</xdr:col>
      <xdr:colOff>653144</xdr:colOff>
      <xdr:row>56</xdr:row>
      <xdr:rowOff>129268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B9E59F5B-7866-45CC-BADB-B79EC68334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72205" y="7121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SPD</a:t>
          </a:r>
          <a:r>
            <a:rPr lang="de-DE" sz="1000" b="1" baseline="0"/>
            <a:t> </a:t>
          </a:r>
          <a:r>
            <a:rPr lang="de-DE" sz="1000" b="1"/>
            <a:t>bei den Landtagswahlen in Mecklenburg-Vorpommern seit 1990</a:t>
          </a:r>
        </a:p>
        <a:p xmlns:a="http://schemas.openxmlformats.org/drawingml/2006/main">
          <a:pPr algn="ctr"/>
          <a:r>
            <a:rPr lang="de-DE" sz="1000" b="1"/>
            <a:t>– Zweitstimmen –</a:t>
          </a:r>
        </a:p>
      </cdr:txBody>
    </cdr:sp>
  </cdr:relSizeAnchor>
  <cdr:relSizeAnchor xmlns:cdr="http://schemas.openxmlformats.org/drawingml/2006/chartDrawing">
    <cdr:from>
      <cdr:x>0.04152</cdr:x>
      <cdr:y>0.93126</cdr:y>
    </cdr:from>
    <cdr:to>
      <cdr:x>0.13977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265282" y="2502678"/>
          <a:ext cx="627675" cy="18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0.06996</cdr:x>
      <cdr:y>0.08671</cdr:y>
    </cdr:from>
    <cdr:to>
      <cdr:x>0.09984</cdr:x>
      <cdr:y>0.15545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46943" y="236552"/>
          <a:ext cx="190890" cy="187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0.8546</cdr:x>
      <cdr:y>0.396</cdr:y>
    </cdr:from>
    <cdr:to>
      <cdr:x>0.94467</cdr:x>
      <cdr:y>0.4789</cdr:y>
    </cdr:to>
    <cdr:sp macro="" textlink="SPD!$K$53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5459674" y="1021100"/>
          <a:ext cx="575417" cy="2137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19CF433-E7E6-4C40-ACB5-CB8CD14915D5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33,0 %   </a:t>
          </a:fld>
          <a:endParaRPr lang="de-DE" sz="1100"/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41</xdr:row>
      <xdr:rowOff>0</xdr:rowOff>
    </xdr:from>
    <xdr:to>
      <xdr:col>7</xdr:col>
      <xdr:colOff>653144</xdr:colOff>
      <xdr:row>56</xdr:row>
      <xdr:rowOff>102054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43EB3B2-D075-40A9-AEAC-D656E945C7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86878" y="65110"/>
          <a:ext cx="4776658" cy="1754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AfD</a:t>
          </a:r>
          <a:r>
            <a:rPr lang="de-DE" sz="1000" b="1" baseline="0"/>
            <a:t> </a:t>
          </a:r>
          <a:r>
            <a:rPr lang="de-DE" sz="1000" b="1"/>
            <a:t>bei den Landtagswahlen in Mecklenburg-Vorpommern seit 2016</a:t>
          </a:r>
        </a:p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000" b="1">
              <a:effectLst/>
              <a:latin typeface="+mn-lt"/>
              <a:ea typeface="+mn-ea"/>
              <a:cs typeface="+mn-cs"/>
            </a:rPr>
            <a:t>– Zweitstimmen –</a:t>
          </a:r>
          <a:endParaRPr lang="de-DE" sz="1000">
            <a:effectLst/>
          </a:endParaRPr>
        </a:p>
      </cdr:txBody>
    </cdr:sp>
  </cdr:relSizeAnchor>
  <cdr:relSizeAnchor xmlns:cdr="http://schemas.openxmlformats.org/drawingml/2006/chartDrawing">
    <cdr:from>
      <cdr:x>0.04152</cdr:x>
      <cdr:y>0.93126</cdr:y>
    </cdr:from>
    <cdr:to>
      <cdr:x>0.13977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265282" y="2502678"/>
          <a:ext cx="627675" cy="18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0.07209</cdr:x>
      <cdr:y>0.08923</cdr:y>
    </cdr:from>
    <cdr:to>
      <cdr:x>0.10197</cdr:x>
      <cdr:y>0.15797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60550" y="242832"/>
          <a:ext cx="190890" cy="1870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0.75449</cdr:x>
      <cdr:y>0.49725</cdr:y>
    </cdr:from>
    <cdr:to>
      <cdr:x>0.84456</cdr:x>
      <cdr:y>0.58015</cdr:y>
    </cdr:to>
    <cdr:sp macro="" textlink="AfD!$K$47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4820130" y="1268645"/>
          <a:ext cx="575417" cy="2115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19CF433-E7E6-4C40-ACB5-CB8CD14915D5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25,0 %   </a:t>
          </a:fld>
          <a:endParaRPr lang="de-DE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40</xdr:row>
      <xdr:rowOff>163285</xdr:rowOff>
    </xdr:from>
    <xdr:to>
      <xdr:col>7</xdr:col>
      <xdr:colOff>653144</xdr:colOff>
      <xdr:row>56</xdr:row>
      <xdr:rowOff>129268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92C57FC-EB5D-46B1-B951-33E8CCDDFD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72205" y="7121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CDU</a:t>
          </a:r>
          <a:r>
            <a:rPr lang="de-DE" sz="1000" b="1" baseline="0"/>
            <a:t> </a:t>
          </a:r>
          <a:r>
            <a:rPr lang="de-DE" sz="1000" b="1"/>
            <a:t>bei den Landtagswahlen in Mecklenburg-Vorpommern seit 1990</a:t>
          </a:r>
        </a:p>
        <a:p xmlns:a="http://schemas.openxmlformats.org/drawingml/2006/main">
          <a:pPr algn="ctr"/>
          <a:r>
            <a:rPr lang="de-DE" sz="1000" b="1"/>
            <a:t>– Zweitstimmen –</a:t>
          </a:r>
        </a:p>
      </cdr:txBody>
    </cdr:sp>
  </cdr:relSizeAnchor>
  <cdr:relSizeAnchor xmlns:cdr="http://schemas.openxmlformats.org/drawingml/2006/chartDrawing">
    <cdr:from>
      <cdr:x>0.04152</cdr:x>
      <cdr:y>0.93126</cdr:y>
    </cdr:from>
    <cdr:to>
      <cdr:x>0.13977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265282" y="2502678"/>
          <a:ext cx="627675" cy="18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0.06996</cdr:x>
      <cdr:y>0.09419</cdr:y>
    </cdr:from>
    <cdr:to>
      <cdr:x>0.09984</cdr:x>
      <cdr:y>0.16293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46943" y="256962"/>
          <a:ext cx="190890" cy="187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0.85354</cdr:x>
      <cdr:y>0.42118</cdr:y>
    </cdr:from>
    <cdr:to>
      <cdr:x>0.94361</cdr:x>
      <cdr:y>0.50408</cdr:y>
    </cdr:to>
    <cdr:sp macro="" textlink="CDU!$K$53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5452904" y="1086028"/>
          <a:ext cx="575417" cy="2137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19CF433-E7E6-4C40-ACB5-CB8CD14915D5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24,7 %   </a:t>
          </a:fld>
          <a:endParaRPr lang="de-DE" sz="1100"/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41</xdr:row>
      <xdr:rowOff>0</xdr:rowOff>
    </xdr:from>
    <xdr:to>
      <xdr:col>7</xdr:col>
      <xdr:colOff>653144</xdr:colOff>
      <xdr:row>55</xdr:row>
      <xdr:rowOff>136072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1F6C2FE-7943-410F-8B28-321C33DF16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72205" y="7121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Partei "Die Linke" </a:t>
          </a:r>
          <a:r>
            <a:rPr lang="de-DE" sz="650" b="1"/>
            <a:t>1)</a:t>
          </a:r>
          <a:r>
            <a:rPr lang="de-DE" sz="1000" b="1" baseline="0"/>
            <a:t> </a:t>
          </a:r>
          <a:r>
            <a:rPr lang="de-DE" sz="1000" b="1"/>
            <a:t>bei den Landtagswahlen in Mecklenburg-Vorpommern seit 1990</a:t>
          </a:r>
        </a:p>
        <a:p xmlns:a="http://schemas.openxmlformats.org/drawingml/2006/main">
          <a:pPr algn="ctr"/>
          <a:r>
            <a:rPr lang="de-DE" sz="1000" b="1"/>
            <a:t>– Zweitstimmen –</a:t>
          </a:r>
        </a:p>
      </cdr:txBody>
    </cdr:sp>
  </cdr:relSizeAnchor>
  <cdr:relSizeAnchor xmlns:cdr="http://schemas.openxmlformats.org/drawingml/2006/chartDrawing">
    <cdr:from>
      <cdr:x>0.04152</cdr:x>
      <cdr:y>0.93126</cdr:y>
    </cdr:from>
    <cdr:to>
      <cdr:x>0.13977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265282" y="2502678"/>
          <a:ext cx="627675" cy="18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0.07102</cdr:x>
      <cdr:y>0.09658</cdr:y>
    </cdr:from>
    <cdr:to>
      <cdr:x>0.1009</cdr:x>
      <cdr:y>0.16532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53747" y="264809"/>
          <a:ext cx="190890" cy="1884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0.85355</cdr:x>
      <cdr:y>0.47985</cdr:y>
    </cdr:from>
    <cdr:to>
      <cdr:x>0.94362</cdr:x>
      <cdr:y>0.56275</cdr:y>
    </cdr:to>
    <cdr:sp macro="" textlink="'Die Linke'!$K$53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5452948" y="1162228"/>
          <a:ext cx="575417" cy="2007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19CF433-E7E6-4C40-ACB5-CB8CD14915D5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15,7 %   </a:t>
          </a:fld>
          <a:endParaRPr lang="de-DE" sz="1100"/>
        </a:p>
      </cdr:txBody>
    </cdr:sp>
  </cdr:relSizeAnchor>
  <cdr:relSizeAnchor xmlns:cdr="http://schemas.openxmlformats.org/drawingml/2006/chartDrawing">
    <cdr:from>
      <cdr:x>0.04203</cdr:x>
      <cdr:y>0.88862</cdr:y>
    </cdr:from>
    <cdr:to>
      <cdr:x>0.14028</cdr:x>
      <cdr:y>0.95736</cdr:y>
    </cdr:to>
    <cdr:sp macro="" textlink="">
      <cdr:nvSpPr>
        <cdr:cNvPr id="6" name="Textfeld 1">
          <a:extLst xmlns:a="http://schemas.openxmlformats.org/drawingml/2006/main">
            <a:ext uri="{FF2B5EF4-FFF2-40B4-BE49-F238E27FC236}">
              <a16:creationId xmlns:a16="http://schemas.microsoft.com/office/drawing/2014/main" id="{CF68E25A-EA3E-46B8-A899-6C666953A94D}"/>
            </a:ext>
          </a:extLst>
        </cdr:cNvPr>
        <cdr:cNvSpPr txBox="1"/>
      </cdr:nvSpPr>
      <cdr:spPr>
        <a:xfrm xmlns:a="http://schemas.openxmlformats.org/drawingml/2006/main">
          <a:off x="268511" y="2152294"/>
          <a:ext cx="627675" cy="1664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(1)  Bis Juli 2005 PDS, bis Juni 2007 Die Linke., bis Oktober 2024 DIE LINKE.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40</xdr:row>
      <xdr:rowOff>163285</xdr:rowOff>
    </xdr:from>
    <xdr:to>
      <xdr:col>7</xdr:col>
      <xdr:colOff>653144</xdr:colOff>
      <xdr:row>56</xdr:row>
      <xdr:rowOff>129268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BD74C6E-E734-4CF1-AC2E-E10E3A88C8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72205" y="7121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Partei "GRÜNE"</a:t>
          </a:r>
          <a:r>
            <a:rPr lang="de-DE" sz="1000" b="1" baseline="0"/>
            <a:t> </a:t>
          </a:r>
          <a:r>
            <a:rPr lang="de-DE" sz="1000" b="1"/>
            <a:t>bei den Landtagswahlen in Mecklenburg-Vorpommern seit 1990</a:t>
          </a:r>
        </a:p>
        <a:p xmlns:a="http://schemas.openxmlformats.org/drawingml/2006/main">
          <a:pPr algn="ctr"/>
          <a:r>
            <a:rPr lang="de-DE" sz="1000" b="1"/>
            <a:t>– Zweitstimmen –</a:t>
          </a:r>
        </a:p>
      </cdr:txBody>
    </cdr:sp>
  </cdr:relSizeAnchor>
  <cdr:relSizeAnchor xmlns:cdr="http://schemas.openxmlformats.org/drawingml/2006/chartDrawing">
    <cdr:from>
      <cdr:x>0.04152</cdr:x>
      <cdr:y>0.93126</cdr:y>
    </cdr:from>
    <cdr:to>
      <cdr:x>0.13977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265282" y="2502678"/>
          <a:ext cx="627675" cy="18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0.06889</cdr:x>
      <cdr:y>0.09653</cdr:y>
    </cdr:from>
    <cdr:to>
      <cdr:x>0.09877</cdr:x>
      <cdr:y>0.16527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40139" y="265332"/>
          <a:ext cx="190890" cy="1889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0.86206</cdr:x>
      <cdr:y>0.63464</cdr:y>
    </cdr:from>
    <cdr:to>
      <cdr:x>0.95213</cdr:x>
      <cdr:y>0.71754</cdr:y>
    </cdr:to>
    <cdr:sp macro="" textlink="GRÜNE!$K$53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5507340" y="1636454"/>
          <a:ext cx="575417" cy="2137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19CF433-E7E6-4C40-ACB5-CB8CD14915D5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4,6 %   </a:t>
          </a:fld>
          <a:endParaRPr lang="de-DE" sz="1100"/>
        </a:p>
      </cdr:txBody>
    </cdr:sp>
  </cdr:relSizeAnchor>
  <cdr:relSizeAnchor xmlns:cdr="http://schemas.openxmlformats.org/drawingml/2006/chartDrawing">
    <cdr:from>
      <cdr:x>0.0431</cdr:x>
      <cdr:y>0.89769</cdr:y>
    </cdr:from>
    <cdr:to>
      <cdr:x>0.14135</cdr:x>
      <cdr:y>0.96643</cdr:y>
    </cdr:to>
    <cdr:sp macro="" textlink="">
      <cdr:nvSpPr>
        <cdr:cNvPr id="6" name="Textfeld 1">
          <a:extLst xmlns:a="http://schemas.openxmlformats.org/drawingml/2006/main">
            <a:ext uri="{FF2B5EF4-FFF2-40B4-BE49-F238E27FC236}">
              <a16:creationId xmlns:a16="http://schemas.microsoft.com/office/drawing/2014/main" id="{AA819754-C3E1-4539-8F7B-6A6DE31EEE93}"/>
            </a:ext>
          </a:extLst>
        </cdr:cNvPr>
        <cdr:cNvSpPr txBox="1"/>
      </cdr:nvSpPr>
      <cdr:spPr>
        <a:xfrm xmlns:a="http://schemas.openxmlformats.org/drawingml/2006/main">
          <a:off x="275347" y="2314733"/>
          <a:ext cx="627675" cy="177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</a:t>
          </a:r>
          <a:r>
            <a:rPr lang="de-DE" sz="700" baseline="0"/>
            <a:t> 1990 einschließlich Listenvereinigung B90/Gr.</a:t>
          </a:r>
          <a:endParaRPr lang="de-DE" sz="700"/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40</xdr:row>
      <xdr:rowOff>163285</xdr:rowOff>
    </xdr:from>
    <xdr:to>
      <xdr:col>7</xdr:col>
      <xdr:colOff>653144</xdr:colOff>
      <xdr:row>56</xdr:row>
      <xdr:rowOff>122464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80058571-06AC-42B9-9114-FB4D1E386E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0.12317</cdr:x>
      <cdr:y>0.02552</cdr:y>
    </cdr:from>
    <cdr:to>
      <cdr:x>0.87086</cdr:x>
      <cdr:y>0.09427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DEF9B5A3-E8CD-42BE-9DE3-1D8B8207C352}"/>
            </a:ext>
          </a:extLst>
        </cdr:cNvPr>
        <cdr:cNvSpPr txBox="1"/>
      </cdr:nvSpPr>
      <cdr:spPr>
        <a:xfrm xmlns:a="http://schemas.openxmlformats.org/drawingml/2006/main" flipH="1">
          <a:off x="772205" y="71210"/>
          <a:ext cx="4687660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1000" b="1"/>
            <a:t>Stimmenanteile der FDP </a:t>
          </a:r>
          <a:r>
            <a:rPr lang="de-DE" sz="650" b="1"/>
            <a:t>1)</a:t>
          </a:r>
          <a:r>
            <a:rPr lang="de-DE" sz="1000" b="1"/>
            <a:t> bei den Landtagswahlen in Mecklenburg-Vorpommern seit 1990</a:t>
          </a:r>
        </a:p>
        <a:p xmlns:a="http://schemas.openxmlformats.org/drawingml/2006/main">
          <a:pPr algn="ctr"/>
          <a:r>
            <a:rPr lang="de-DE" sz="1000" b="1"/>
            <a:t>– Zweitstimmen –</a:t>
          </a:r>
        </a:p>
      </cdr:txBody>
    </cdr:sp>
  </cdr:relSizeAnchor>
  <cdr:relSizeAnchor xmlns:cdr="http://schemas.openxmlformats.org/drawingml/2006/chartDrawing">
    <cdr:from>
      <cdr:x>0.04152</cdr:x>
      <cdr:y>0.93126</cdr:y>
    </cdr:from>
    <cdr:to>
      <cdr:x>0.13977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CDF7445D-C070-4694-AEBE-AECCCF629282}"/>
            </a:ext>
          </a:extLst>
        </cdr:cNvPr>
        <cdr:cNvSpPr txBox="1"/>
      </cdr:nvSpPr>
      <cdr:spPr>
        <a:xfrm xmlns:a="http://schemas.openxmlformats.org/drawingml/2006/main">
          <a:off x="265282" y="2502678"/>
          <a:ext cx="627675" cy="18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0.06996</cdr:x>
      <cdr:y>0.09406</cdr:y>
    </cdr:from>
    <cdr:to>
      <cdr:x>0.09984</cdr:x>
      <cdr:y>0.1628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2A23E95A-783C-4A3F-AA65-422F59056F4A}"/>
            </a:ext>
          </a:extLst>
        </cdr:cNvPr>
        <cdr:cNvSpPr txBox="1"/>
      </cdr:nvSpPr>
      <cdr:spPr>
        <a:xfrm xmlns:a="http://schemas.openxmlformats.org/drawingml/2006/main">
          <a:off x="446943" y="258528"/>
          <a:ext cx="190890" cy="1889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  <cdr:relSizeAnchor xmlns:cdr="http://schemas.openxmlformats.org/drawingml/2006/chartDrawing">
    <cdr:from>
      <cdr:x>0.86206</cdr:x>
      <cdr:y>0.57655</cdr:y>
    </cdr:from>
    <cdr:to>
      <cdr:x>0.95213</cdr:x>
      <cdr:y>0.65945</cdr:y>
    </cdr:to>
    <cdr:sp macro="" textlink="FDP!$K$53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406FA9E5-ECDC-4942-A2A4-4A5F9A4EA062}"/>
            </a:ext>
          </a:extLst>
        </cdr:cNvPr>
        <cdr:cNvSpPr txBox="1"/>
      </cdr:nvSpPr>
      <cdr:spPr>
        <a:xfrm xmlns:a="http://schemas.openxmlformats.org/drawingml/2006/main">
          <a:off x="5507301" y="1482752"/>
          <a:ext cx="575417" cy="2131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19CF433-E7E6-4C40-ACB5-CB8CD14915D5}" type="TxLink">
            <a:rPr lang="en-US" sz="85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/>
            <a:t>⌀ 4,1 %   </a:t>
          </a:fld>
          <a:endParaRPr lang="de-DE" sz="1100"/>
        </a:p>
      </cdr:txBody>
    </cdr:sp>
  </cdr:relSizeAnchor>
  <cdr:relSizeAnchor xmlns:cdr="http://schemas.openxmlformats.org/drawingml/2006/chartDrawing">
    <cdr:from>
      <cdr:x>0.04203</cdr:x>
      <cdr:y>0.88729</cdr:y>
    </cdr:from>
    <cdr:to>
      <cdr:x>0.14028</cdr:x>
      <cdr:y>0.95603</cdr:y>
    </cdr:to>
    <cdr:sp macro="" textlink="">
      <cdr:nvSpPr>
        <cdr:cNvPr id="6" name="Textfeld 1">
          <a:extLst xmlns:a="http://schemas.openxmlformats.org/drawingml/2006/main">
            <a:ext uri="{FF2B5EF4-FFF2-40B4-BE49-F238E27FC236}">
              <a16:creationId xmlns:a16="http://schemas.microsoft.com/office/drawing/2014/main" id="{D1A9E4EB-1147-4AE2-BE25-5F40F4A062DD}"/>
            </a:ext>
          </a:extLst>
        </cdr:cNvPr>
        <cdr:cNvSpPr txBox="1"/>
      </cdr:nvSpPr>
      <cdr:spPr>
        <a:xfrm xmlns:a="http://schemas.openxmlformats.org/drawingml/2006/main">
          <a:off x="268515" y="2438853"/>
          <a:ext cx="627675" cy="1889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1)</a:t>
          </a:r>
          <a:r>
            <a:rPr lang="de-DE" sz="700" baseline="0"/>
            <a:t> Bis Mai 2002 F.D.P. </a:t>
          </a:r>
          <a:endParaRPr lang="de-DE" sz="700"/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1</xdr:row>
      <xdr:rowOff>380317</xdr:rowOff>
    </xdr:from>
    <xdr:to>
      <xdr:col>4</xdr:col>
      <xdr:colOff>3415393</xdr:colOff>
      <xdr:row>19</xdr:row>
      <xdr:rowOff>34017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DF6C4194-7508-4B71-A4E3-2E8F7C4FC7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374197</xdr:rowOff>
    </xdr:from>
    <xdr:to>
      <xdr:col>1</xdr:col>
      <xdr:colOff>95250</xdr:colOff>
      <xdr:row>30</xdr:row>
      <xdr:rowOff>681</xdr:rowOff>
    </xdr:to>
    <xdr:graphicFrame macro="">
      <xdr:nvGraphicFramePr>
        <xdr:cNvPr id="14" name="Diagramm 13">
          <a:extLst>
            <a:ext uri="{FF2B5EF4-FFF2-40B4-BE49-F238E27FC236}">
              <a16:creationId xmlns:a16="http://schemas.microsoft.com/office/drawing/2014/main" id="{8215A814-66CF-4EAA-AF44-E31CF4533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272140</xdr:colOff>
      <xdr:row>20</xdr:row>
      <xdr:rowOff>401396</xdr:rowOff>
    </xdr:from>
    <xdr:to>
      <xdr:col>4</xdr:col>
      <xdr:colOff>149676</xdr:colOff>
      <xdr:row>29</xdr:row>
      <xdr:rowOff>143541</xdr:rowOff>
    </xdr:to>
    <xdr:graphicFrame macro="">
      <xdr:nvGraphicFramePr>
        <xdr:cNvPr id="26" name="Diagramm 25">
          <a:extLst>
            <a:ext uri="{FF2B5EF4-FFF2-40B4-BE49-F238E27FC236}">
              <a16:creationId xmlns:a16="http://schemas.microsoft.com/office/drawing/2014/main" id="{8B67EB90-A855-434B-82F5-6B3E3E098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306160</xdr:colOff>
      <xdr:row>20</xdr:row>
      <xdr:rowOff>404107</xdr:rowOff>
    </xdr:from>
    <xdr:to>
      <xdr:col>4</xdr:col>
      <xdr:colOff>1782535</xdr:colOff>
      <xdr:row>29</xdr:row>
      <xdr:rowOff>146252</xdr:rowOff>
    </xdr:to>
    <xdr:graphicFrame macro="">
      <xdr:nvGraphicFramePr>
        <xdr:cNvPr id="36" name="Diagramm 35">
          <a:extLst>
            <a:ext uri="{FF2B5EF4-FFF2-40B4-BE49-F238E27FC236}">
              <a16:creationId xmlns:a16="http://schemas.microsoft.com/office/drawing/2014/main" id="{51F6C21A-EC65-4E28-8247-44BAAA610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272144</xdr:colOff>
      <xdr:row>28</xdr:row>
      <xdr:rowOff>95237</xdr:rowOff>
    </xdr:from>
    <xdr:to>
      <xdr:col>4</xdr:col>
      <xdr:colOff>149680</xdr:colOff>
      <xdr:row>37</xdr:row>
      <xdr:rowOff>102721</xdr:rowOff>
    </xdr:to>
    <xdr:graphicFrame macro="">
      <xdr:nvGraphicFramePr>
        <xdr:cNvPr id="24" name="Diagramm 23">
          <a:extLst>
            <a:ext uri="{FF2B5EF4-FFF2-40B4-BE49-F238E27FC236}">
              <a16:creationId xmlns:a16="http://schemas.microsoft.com/office/drawing/2014/main" id="{ED435680-951C-4F9A-96A9-7B943CA4DA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1918608</xdr:colOff>
      <xdr:row>28</xdr:row>
      <xdr:rowOff>95238</xdr:rowOff>
    </xdr:from>
    <xdr:to>
      <xdr:col>4</xdr:col>
      <xdr:colOff>3394983</xdr:colOff>
      <xdr:row>37</xdr:row>
      <xdr:rowOff>102722</xdr:rowOff>
    </xdr:to>
    <xdr:graphicFrame macro="">
      <xdr:nvGraphicFramePr>
        <xdr:cNvPr id="27" name="Diagramm 26">
          <a:extLst>
            <a:ext uri="{FF2B5EF4-FFF2-40B4-BE49-F238E27FC236}">
              <a16:creationId xmlns:a16="http://schemas.microsoft.com/office/drawing/2014/main" id="{A6942931-B14F-425B-A7E3-6529124B5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306159</xdr:colOff>
      <xdr:row>28</xdr:row>
      <xdr:rowOff>95222</xdr:rowOff>
    </xdr:from>
    <xdr:to>
      <xdr:col>4</xdr:col>
      <xdr:colOff>1782534</xdr:colOff>
      <xdr:row>37</xdr:row>
      <xdr:rowOff>102706</xdr:rowOff>
    </xdr:to>
    <xdr:graphicFrame macro="">
      <xdr:nvGraphicFramePr>
        <xdr:cNvPr id="29" name="Diagramm 28">
          <a:extLst>
            <a:ext uri="{FF2B5EF4-FFF2-40B4-BE49-F238E27FC236}">
              <a16:creationId xmlns:a16="http://schemas.microsoft.com/office/drawing/2014/main" id="{3D845BD0-E05F-4A6A-9471-0B815FA190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1918607</xdr:colOff>
      <xdr:row>35</xdr:row>
      <xdr:rowOff>74810</xdr:rowOff>
    </xdr:from>
    <xdr:to>
      <xdr:col>4</xdr:col>
      <xdr:colOff>3394982</xdr:colOff>
      <xdr:row>44</xdr:row>
      <xdr:rowOff>82294</xdr:rowOff>
    </xdr:to>
    <xdr:graphicFrame macro="">
      <xdr:nvGraphicFramePr>
        <xdr:cNvPr id="30" name="Diagramm 29">
          <a:extLst>
            <a:ext uri="{FF2B5EF4-FFF2-40B4-BE49-F238E27FC236}">
              <a16:creationId xmlns:a16="http://schemas.microsoft.com/office/drawing/2014/main" id="{73A5839A-B299-442D-8296-4B7B01AAC3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28</xdr:row>
      <xdr:rowOff>95236</xdr:rowOff>
    </xdr:from>
    <xdr:to>
      <xdr:col>1</xdr:col>
      <xdr:colOff>95250</xdr:colOff>
      <xdr:row>37</xdr:row>
      <xdr:rowOff>102720</xdr:rowOff>
    </xdr:to>
    <xdr:graphicFrame macro="">
      <xdr:nvGraphicFramePr>
        <xdr:cNvPr id="33" name="Diagramm 32">
          <a:extLst>
            <a:ext uri="{FF2B5EF4-FFF2-40B4-BE49-F238E27FC236}">
              <a16:creationId xmlns:a16="http://schemas.microsoft.com/office/drawing/2014/main" id="{2D5755B9-034D-4FF4-90CF-BBCDD229F8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35</xdr:row>
      <xdr:rowOff>74826</xdr:rowOff>
    </xdr:from>
    <xdr:to>
      <xdr:col>1</xdr:col>
      <xdr:colOff>95250</xdr:colOff>
      <xdr:row>44</xdr:row>
      <xdr:rowOff>82310</xdr:rowOff>
    </xdr:to>
    <xdr:graphicFrame macro="">
      <xdr:nvGraphicFramePr>
        <xdr:cNvPr id="35" name="Diagramm 34">
          <a:extLst>
            <a:ext uri="{FF2B5EF4-FFF2-40B4-BE49-F238E27FC236}">
              <a16:creationId xmlns:a16="http://schemas.microsoft.com/office/drawing/2014/main" id="{23A491DE-1A9C-4AC0-9487-E442C33B58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1918609</xdr:colOff>
      <xdr:row>42</xdr:row>
      <xdr:rowOff>50323</xdr:rowOff>
    </xdr:from>
    <xdr:to>
      <xdr:col>4</xdr:col>
      <xdr:colOff>3394984</xdr:colOff>
      <xdr:row>51</xdr:row>
      <xdr:rowOff>57807</xdr:rowOff>
    </xdr:to>
    <xdr:graphicFrame macro="">
      <xdr:nvGraphicFramePr>
        <xdr:cNvPr id="37" name="Diagramm 36">
          <a:extLst>
            <a:ext uri="{FF2B5EF4-FFF2-40B4-BE49-F238E27FC236}">
              <a16:creationId xmlns:a16="http://schemas.microsoft.com/office/drawing/2014/main" id="{71E92698-9B09-4A3E-8656-1CA3009DD8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272142</xdr:colOff>
      <xdr:row>35</xdr:row>
      <xdr:rowOff>77538</xdr:rowOff>
    </xdr:from>
    <xdr:to>
      <xdr:col>4</xdr:col>
      <xdr:colOff>149678</xdr:colOff>
      <xdr:row>44</xdr:row>
      <xdr:rowOff>85022</xdr:rowOff>
    </xdr:to>
    <xdr:graphicFrame macro="">
      <xdr:nvGraphicFramePr>
        <xdr:cNvPr id="38" name="Diagramm 37">
          <a:extLst>
            <a:ext uri="{FF2B5EF4-FFF2-40B4-BE49-F238E27FC236}">
              <a16:creationId xmlns:a16="http://schemas.microsoft.com/office/drawing/2014/main" id="{46C4AD30-415B-45E1-9A03-A1BD7976A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306162</xdr:colOff>
      <xdr:row>35</xdr:row>
      <xdr:rowOff>74828</xdr:rowOff>
    </xdr:from>
    <xdr:to>
      <xdr:col>4</xdr:col>
      <xdr:colOff>1782537</xdr:colOff>
      <xdr:row>44</xdr:row>
      <xdr:rowOff>82312</xdr:rowOff>
    </xdr:to>
    <xdr:graphicFrame macro="">
      <xdr:nvGraphicFramePr>
        <xdr:cNvPr id="25" name="Diagramm 24">
          <a:extLst>
            <a:ext uri="{FF2B5EF4-FFF2-40B4-BE49-F238E27FC236}">
              <a16:creationId xmlns:a16="http://schemas.microsoft.com/office/drawing/2014/main" id="{3DD73DA4-EBCF-488D-BD1D-52464FF62B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42</xdr:row>
      <xdr:rowOff>47595</xdr:rowOff>
    </xdr:from>
    <xdr:to>
      <xdr:col>1</xdr:col>
      <xdr:colOff>95250</xdr:colOff>
      <xdr:row>51</xdr:row>
      <xdr:rowOff>55079</xdr:rowOff>
    </xdr:to>
    <xdr:graphicFrame macro="">
      <xdr:nvGraphicFramePr>
        <xdr:cNvPr id="28" name="Diagramm 27">
          <a:extLst>
            <a:ext uri="{FF2B5EF4-FFF2-40B4-BE49-F238E27FC236}">
              <a16:creationId xmlns:a16="http://schemas.microsoft.com/office/drawing/2014/main" id="{0637A73E-50B0-4A21-AD00-9D3C3F6DCE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272144</xdr:colOff>
      <xdr:row>42</xdr:row>
      <xdr:rowOff>47595</xdr:rowOff>
    </xdr:from>
    <xdr:to>
      <xdr:col>4</xdr:col>
      <xdr:colOff>149680</xdr:colOff>
      <xdr:row>51</xdr:row>
      <xdr:rowOff>55079</xdr:rowOff>
    </xdr:to>
    <xdr:graphicFrame macro="">
      <xdr:nvGraphicFramePr>
        <xdr:cNvPr id="31" name="Diagramm 30">
          <a:extLst>
            <a:ext uri="{FF2B5EF4-FFF2-40B4-BE49-F238E27FC236}">
              <a16:creationId xmlns:a16="http://schemas.microsoft.com/office/drawing/2014/main" id="{FB3C7126-C533-4A25-8096-E03F6203AC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</xdr:col>
      <xdr:colOff>299358</xdr:colOff>
      <xdr:row>42</xdr:row>
      <xdr:rowOff>47613</xdr:rowOff>
    </xdr:from>
    <xdr:to>
      <xdr:col>4</xdr:col>
      <xdr:colOff>1775733</xdr:colOff>
      <xdr:row>51</xdr:row>
      <xdr:rowOff>55097</xdr:rowOff>
    </xdr:to>
    <xdr:graphicFrame macro="">
      <xdr:nvGraphicFramePr>
        <xdr:cNvPr id="32" name="Diagramm 31">
          <a:extLst>
            <a:ext uri="{FF2B5EF4-FFF2-40B4-BE49-F238E27FC236}">
              <a16:creationId xmlns:a16="http://schemas.microsoft.com/office/drawing/2014/main" id="{7E2CCFB3-CDE5-4794-8AB8-B86F2E681C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6803</xdr:colOff>
      <xdr:row>49</xdr:row>
      <xdr:rowOff>115647</xdr:rowOff>
    </xdr:from>
    <xdr:to>
      <xdr:col>1</xdr:col>
      <xdr:colOff>102053</xdr:colOff>
      <xdr:row>58</xdr:row>
      <xdr:rowOff>123131</xdr:rowOff>
    </xdr:to>
    <xdr:graphicFrame macro="">
      <xdr:nvGraphicFramePr>
        <xdr:cNvPr id="34" name="Diagramm 33">
          <a:extLst>
            <a:ext uri="{FF2B5EF4-FFF2-40B4-BE49-F238E27FC236}">
              <a16:creationId xmlns:a16="http://schemas.microsoft.com/office/drawing/2014/main" id="{700E9277-6DC9-4976-A253-75EEFFA616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</xdr:col>
      <xdr:colOff>108857</xdr:colOff>
      <xdr:row>49</xdr:row>
      <xdr:rowOff>136072</xdr:rowOff>
    </xdr:from>
    <xdr:to>
      <xdr:col>4</xdr:col>
      <xdr:colOff>3313339</xdr:colOff>
      <xdr:row>57</xdr:row>
      <xdr:rowOff>47626</xdr:rowOff>
    </xdr:to>
    <xdr:graphicFrame macro="">
      <xdr:nvGraphicFramePr>
        <xdr:cNvPr id="40" name="Diagramm 39">
          <a:extLst>
            <a:ext uri="{FF2B5EF4-FFF2-40B4-BE49-F238E27FC236}">
              <a16:creationId xmlns:a16="http://schemas.microsoft.com/office/drawing/2014/main" id="{DAC500FE-F97F-4A7A-881A-9874C2296E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0.01083</cdr:x>
      <cdr:y>0.94188</cdr:y>
    </cdr:from>
    <cdr:to>
      <cdr:x>0.19011</cdr:x>
      <cdr:y>1</cdr:y>
    </cdr:to>
    <cdr:sp macro="" textlink="">
      <cdr:nvSpPr>
        <cdr:cNvPr id="3" name="Textfeld 1">
          <a:extLst xmlns:a="http://schemas.openxmlformats.org/drawingml/2006/main">
            <a:ext uri="{FF2B5EF4-FFF2-40B4-BE49-F238E27FC236}">
              <a16:creationId xmlns:a16="http://schemas.microsoft.com/office/drawing/2014/main" id="{4C4540F6-3315-4C69-9F68-BAB89D9FAF00}"/>
            </a:ext>
          </a:extLst>
        </cdr:cNvPr>
        <cdr:cNvSpPr txBox="1"/>
      </cdr:nvSpPr>
      <cdr:spPr>
        <a:xfrm xmlns:a="http://schemas.openxmlformats.org/drawingml/2006/main">
          <a:off x="37193" y="3108606"/>
          <a:ext cx="615972" cy="191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/>
            <a:t>(c)</a:t>
          </a:r>
          <a:r>
            <a:rPr lang="de-DE" sz="700" baseline="0"/>
            <a:t> StatA MV</a:t>
          </a:r>
          <a:endParaRPr lang="de-DE" sz="700"/>
        </a:p>
      </cdr:txBody>
    </cdr:sp>
  </cdr:relSizeAnchor>
  <cdr:relSizeAnchor xmlns:cdr="http://schemas.openxmlformats.org/drawingml/2006/chartDrawing">
    <cdr:from>
      <cdr:x>0.915</cdr:x>
      <cdr:y>0.91818</cdr:y>
    </cdr:from>
    <cdr:to>
      <cdr:x>0.96952</cdr:x>
      <cdr:y>0.9763</cdr:y>
    </cdr:to>
    <cdr:sp macro="" textlink="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6CFA4274-B99A-4E5A-877C-F3F29330DF67}"/>
            </a:ext>
          </a:extLst>
        </cdr:cNvPr>
        <cdr:cNvSpPr txBox="1"/>
      </cdr:nvSpPr>
      <cdr:spPr>
        <a:xfrm xmlns:a="http://schemas.openxmlformats.org/drawingml/2006/main">
          <a:off x="2863637" y="2867960"/>
          <a:ext cx="170628" cy="181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850"/>
            <a:t>%</a:t>
          </a: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G$21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B29C3DB3-1472-4DCF-AD67-9FDF37F6520A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71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H$21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6F383FF5-273A-445D-A5CE-1D7D7C264D18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Mecklenburg-Vorpommern</a:t>
          </a:fld>
          <a:endParaRPr lang="de-DE" sz="900" b="1"/>
        </a:p>
      </cdr:txBody>
    </cdr:sp>
  </cdr:relSizeAnchor>
  <cdr:relSizeAnchor xmlns:cdr="http://schemas.openxmlformats.org/drawingml/2006/chartDrawing">
    <cdr:from>
      <cdr:x>0.10354</cdr:x>
      <cdr:y>0.57326</cdr:y>
    </cdr:from>
    <cdr:to>
      <cdr:x>0.63594</cdr:x>
      <cdr:y>0.7139</cdr:y>
    </cdr:to>
    <cdr:sp macro="" textlink="">
      <cdr:nvSpPr>
        <cdr:cNvPr id="5" name="Textfeld 1">
          <a:extLst xmlns:a="http://schemas.openxmlformats.org/drawingml/2006/main">
            <a:ext uri="{FF2B5EF4-FFF2-40B4-BE49-F238E27FC236}">
              <a16:creationId xmlns:a16="http://schemas.microsoft.com/office/drawing/2014/main" id="{ED83E4B9-DC19-4C15-9760-67E22641630F}"/>
            </a:ext>
          </a:extLst>
        </cdr:cNvPr>
        <cdr:cNvSpPr txBox="1"/>
      </cdr:nvSpPr>
      <cdr:spPr>
        <a:xfrm xmlns:a="http://schemas.openxmlformats.org/drawingml/2006/main">
          <a:off x="152860" y="874035"/>
          <a:ext cx="786033" cy="2144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 b="0"/>
            <a:t>(vorläufig)</a:t>
          </a: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M$2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AA8627AC-9986-40E5-889B-3072A94DE499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158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N$2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AFE68C5-3027-4EC6-9FA9-145D18FE7539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Berlin</a:t>
          </a:fld>
          <a:endParaRPr lang="de-DE" sz="900" b="1"/>
        </a:p>
      </cdr:txBody>
    </cdr:sp>
  </cdr:relSizeAnchor>
  <cdr:relSizeAnchor xmlns:cdr="http://schemas.openxmlformats.org/drawingml/2006/chartDrawing">
    <cdr:from>
      <cdr:x>0.10059</cdr:x>
      <cdr:y>0.57792</cdr:y>
    </cdr:from>
    <cdr:to>
      <cdr:x>0.43318</cdr:x>
      <cdr:y>0.7231</cdr:y>
    </cdr:to>
    <cdr:sp macro="" textlink="">
      <cdr:nvSpPr>
        <cdr:cNvPr id="5" name="Textfeld 1">
          <a:extLst xmlns:a="http://schemas.openxmlformats.org/drawingml/2006/main">
            <a:ext uri="{FF2B5EF4-FFF2-40B4-BE49-F238E27FC236}">
              <a16:creationId xmlns:a16="http://schemas.microsoft.com/office/drawing/2014/main" id="{F1969E29-D5BF-441B-A1D7-BEAD448BD7EE}"/>
            </a:ext>
          </a:extLst>
        </cdr:cNvPr>
        <cdr:cNvSpPr txBox="1"/>
      </cdr:nvSpPr>
      <cdr:spPr>
        <a:xfrm xmlns:a="http://schemas.openxmlformats.org/drawingml/2006/main">
          <a:off x="148505" y="853623"/>
          <a:ext cx="491030" cy="2144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 b="0"/>
            <a:t>(vorläufig</a:t>
          </a:r>
          <a:r>
            <a:rPr lang="de-DE" sz="700" b="0" baseline="0"/>
            <a:t>)</a:t>
          </a:r>
          <a:endParaRPr lang="de-DE" sz="700" b="0"/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G$60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075D0CDA-13B2-47BA-85BB-1F4AB7649B93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83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H$60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5F67F32A-0631-49B3-A2E7-26FA2752F935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Sachsen-Anhalt</a:t>
          </a:fld>
          <a:endParaRPr lang="de-DE" sz="900" b="1"/>
        </a:p>
      </cdr:txBody>
    </cdr:sp>
  </cdr:relSizeAnchor>
  <cdr:relSizeAnchor xmlns:cdr="http://schemas.openxmlformats.org/drawingml/2006/chartDrawing">
    <cdr:from>
      <cdr:x>0.09432</cdr:x>
      <cdr:y>0.57792</cdr:y>
    </cdr:from>
    <cdr:to>
      <cdr:x>0.42691</cdr:x>
      <cdr:y>0.7231</cdr:y>
    </cdr:to>
    <cdr:sp macro="" textlink="">
      <cdr:nvSpPr>
        <cdr:cNvPr id="5" name="Textfeld 1">
          <a:extLst xmlns:a="http://schemas.openxmlformats.org/drawingml/2006/main">
            <a:ext uri="{FF2B5EF4-FFF2-40B4-BE49-F238E27FC236}">
              <a16:creationId xmlns:a16="http://schemas.microsoft.com/office/drawing/2014/main" id="{B3C1E566-D14E-453F-A05D-64118AEFC6A6}"/>
            </a:ext>
          </a:extLst>
        </cdr:cNvPr>
        <cdr:cNvSpPr txBox="1"/>
      </cdr:nvSpPr>
      <cdr:spPr>
        <a:xfrm xmlns:a="http://schemas.openxmlformats.org/drawingml/2006/main">
          <a:off x="139247" y="853620"/>
          <a:ext cx="491030" cy="2144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de-DE" sz="700" b="0">
              <a:solidFill>
                <a:sysClr val="windowText" lastClr="000000"/>
              </a:solidFill>
            </a:rPr>
            <a:t>(vorläufig</a:t>
          </a:r>
          <a:r>
            <a:rPr lang="de-DE" sz="700" b="0" baseline="0">
              <a:solidFill>
                <a:sysClr val="windowText" lastClr="000000"/>
              </a:solidFill>
            </a:rPr>
            <a:t>)</a:t>
          </a:r>
          <a:endParaRPr lang="de-DE" sz="700" b="0">
            <a:solidFill>
              <a:sysClr val="windowText" lastClr="000000"/>
            </a:solidFill>
          </a:endParaRP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G$2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CEA727B0-EBFF-4FF4-99F6-180A1E793FDE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157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H$2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41D15AF9-FA29-4DF5-83CD-A69785730356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Baden-Württemberg</a:t>
          </a:fld>
          <a:endParaRPr lang="de-DE" sz="900" b="1"/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P$2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0676893B-41BC-419D-BFBF-74DC4FBBEC02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88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Q$2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52170405-2078-4EDB-98E1-862EB997DB84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Brandenburg</a:t>
          </a:fld>
          <a:endParaRPr lang="de-DE" sz="900" b="1"/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J$3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E1455A60-4A2A-422C-B47F-D7D1731808C2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121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K$3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A99CB95-169E-4B55-8B6D-8DC3835B7560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Hamburg</a:t>
          </a:fld>
          <a:endParaRPr lang="de-DE" sz="900" b="1"/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M$3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123F0393-FF08-4795-B1AC-CD68F7BCF614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133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N$3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B9477985-188C-4C2C-B1EB-A098698EA0FE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Hessen</a:t>
          </a:fld>
          <a:endParaRPr lang="de-DE" sz="900" b="1"/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J$4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6CDEF912-4B66-4AAC-8476-E8A159AAEECF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105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K$4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906B5EC-353E-4F15-BF8F-87DC6F54CE0E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Rheinland-Pfalz</a:t>
          </a:fld>
          <a:endParaRPr lang="de-DE" sz="900" b="1"/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P$4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022CB85B-00D6-4332-94FE-328998746B3B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120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Q$4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DCFE15B-B4FB-408A-9941-98A118EA5439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Sachsen</a:t>
          </a:fld>
          <a:endParaRPr lang="de-DE" sz="900" b="1"/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J$60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47DE6FA6-484F-4FBA-B450-4A6AF2E6CD5C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69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K$60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CC0543EF-EDC4-4E27-A22C-001B4F0A91D7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Schleswig-Holstein</a:t>
          </a:fld>
          <a:endParaRPr lang="de-DE" sz="900" b="1"/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M$60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6C5AD451-C048-4284-A1FC-670BEE5CCDA6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88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N$60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98B5E50-41C1-4701-91DC-57DB9C1F7CA1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Thüringen</a:t>
          </a:fld>
          <a:endParaRPr lang="de-DE" sz="900" b="1"/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J$2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66B86D70-BD22-4693-8ADF-1CAADE4BE6C4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203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K$2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6AC4E1C-A693-4F0A-980A-1AAA47BF52A4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Bayern</a:t>
          </a:fld>
          <a:endParaRPr lang="de-DE" sz="900" b="1"/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G$3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DD64090D-79FD-4480-B713-0907584A04C0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87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H$3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C2674AC7-86AD-4819-AD85-C6FA70774EA9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Bremen</a:t>
          </a:fld>
          <a:endParaRPr lang="de-DE" sz="900" b="1"/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P$3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80CC6045-B6DF-46F9-B3A9-784099B9B0FC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146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Q$3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746AE-F08D-45CC-A951-D769483904CA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Niedersachsen</a:t>
          </a:fld>
          <a:endParaRPr lang="de-DE" sz="900" b="1"/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G$4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568C3B48-DB7D-470F-9B7C-9AE63240EC17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195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H$4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89629591-9661-4E57-8F6D-0BC0FD1F10AC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Nordrhein-Westfalen</a:t>
          </a:fld>
          <a:endParaRPr lang="de-DE" sz="900" b="1"/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0.35429</cdr:x>
      <cdr:y>0.49726</cdr:y>
    </cdr:from>
    <cdr:to>
      <cdr:x>0.62887</cdr:x>
      <cdr:y>0.60074</cdr:y>
    </cdr:to>
    <cdr:sp macro="" textlink="'Wahlbeteiligung BL'!$M$49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B35327D4-166C-4476-B9BF-6E1F5C96BA2D}"/>
            </a:ext>
          </a:extLst>
        </cdr:cNvPr>
        <cdr:cNvSpPr txBox="1"/>
      </cdr:nvSpPr>
      <cdr:spPr>
        <a:xfrm xmlns:a="http://schemas.openxmlformats.org/drawingml/2006/main">
          <a:off x="559219" y="734486"/>
          <a:ext cx="433405" cy="152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fld id="{47A21E1E-A78B-4ACC-A1EB-EBA363CF1C88}" type="TxLink">
            <a:rPr lang="en-US" sz="8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51 Sitze</a:t>
          </a:fld>
          <a:endParaRPr lang="de-DE" sz="1100"/>
        </a:p>
      </cdr:txBody>
    </cdr:sp>
  </cdr:relSizeAnchor>
  <cdr:relSizeAnchor xmlns:cdr="http://schemas.openxmlformats.org/drawingml/2006/chartDrawing">
    <cdr:from>
      <cdr:x>0.02683</cdr:x>
      <cdr:y>0.01136</cdr:y>
    </cdr:from>
    <cdr:to>
      <cdr:x>0.9585</cdr:x>
      <cdr:y>0.152</cdr:y>
    </cdr:to>
    <cdr:sp macro="" textlink="'Wahlbeteiligung BL'!$N$49">
      <cdr:nvSpPr>
        <cdr:cNvPr id="4" name="Textfeld 1">
          <a:extLst xmlns:a="http://schemas.openxmlformats.org/drawingml/2006/main">
            <a:ext uri="{FF2B5EF4-FFF2-40B4-BE49-F238E27FC236}">
              <a16:creationId xmlns:a16="http://schemas.microsoft.com/office/drawing/2014/main" id="{C2BAD860-3334-43A4-A532-81157AA6D332}"/>
            </a:ext>
          </a:extLst>
        </cdr:cNvPr>
        <cdr:cNvSpPr txBox="1"/>
      </cdr:nvSpPr>
      <cdr:spPr>
        <a:xfrm xmlns:a="http://schemas.openxmlformats.org/drawingml/2006/main">
          <a:off x="43995" y="16782"/>
          <a:ext cx="1527627" cy="207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8B738BB-5827-4681-8480-99BD358D4EEE}" type="TxLink">
            <a:rPr lang="en-US" sz="9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Saarland</a:t>
          </a:fld>
          <a:endParaRPr lang="de-DE" sz="900" b="1"/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0.37516</cdr:x>
      <cdr:y>0.42932</cdr:y>
    </cdr:from>
    <cdr:to>
      <cdr:x>0.61569</cdr:x>
      <cdr:y>0.48636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B76C5DE0-B83A-40A4-AF60-93F26F822F3B}"/>
            </a:ext>
          </a:extLst>
        </cdr:cNvPr>
        <cdr:cNvSpPr txBox="1"/>
      </cdr:nvSpPr>
      <cdr:spPr>
        <a:xfrm xmlns:a="http://schemas.openxmlformats.org/drawingml/2006/main">
          <a:off x="976312" y="1177699"/>
          <a:ext cx="625928" cy="1564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tabSelected="1" zoomScale="140" zoomScaleNormal="140" workbookViewId="0"/>
  </sheetViews>
  <sheetFormatPr baseColWidth="10" defaultRowHeight="12.75" x14ac:dyDescent="0.2"/>
  <cols>
    <col min="1" max="1" width="10.7109375" style="1" customWidth="1"/>
    <col min="2" max="2" width="15.28515625" style="1" customWidth="1"/>
    <col min="3" max="4" width="13.7109375" style="1" customWidth="1"/>
    <col min="5" max="5" width="15.28515625" style="1" customWidth="1"/>
    <col min="6" max="6" width="13.7109375" style="1" customWidth="1"/>
    <col min="7" max="7" width="13.7109375" style="95" customWidth="1"/>
    <col min="8" max="8" width="2.7109375" style="1" customWidth="1"/>
    <col min="9" max="9" width="11.42578125" style="16"/>
    <col min="10" max="10" width="16.28515625" style="16" customWidth="1"/>
    <col min="11" max="11" width="8.5703125" style="16" customWidth="1"/>
    <col min="12" max="12" width="16.42578125" style="16" customWidth="1"/>
    <col min="13" max="19" width="11.42578125" style="16"/>
    <col min="20" max="16384" width="11.42578125" style="1"/>
  </cols>
  <sheetData>
    <row r="1" spans="1:19" s="8" customFormat="1" ht="19.5" x14ac:dyDescent="0.3">
      <c r="A1" s="20" t="s">
        <v>62</v>
      </c>
      <c r="B1" s="7"/>
      <c r="C1" s="7"/>
      <c r="D1" s="7"/>
      <c r="G1" s="94"/>
      <c r="H1" s="23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s="8" customFormat="1" ht="19.5" x14ac:dyDescent="0.3">
      <c r="A2" s="7" t="s">
        <v>319</v>
      </c>
      <c r="B2" s="7"/>
      <c r="C2" s="7"/>
      <c r="D2" s="7"/>
      <c r="G2" s="94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6" customFormat="1" ht="30" customHeight="1" x14ac:dyDescent="0.2">
      <c r="A3" s="285" t="s">
        <v>202</v>
      </c>
      <c r="B3" s="286"/>
      <c r="C3" s="286"/>
      <c r="D3" s="286"/>
      <c r="E3" s="286"/>
      <c r="F3" s="286"/>
      <c r="G3" s="286"/>
      <c r="I3" s="91" t="s">
        <v>67</v>
      </c>
      <c r="J3" s="16"/>
      <c r="K3" s="212"/>
      <c r="L3" s="212"/>
      <c r="M3" s="212"/>
      <c r="N3" s="212"/>
      <c r="O3" s="212"/>
      <c r="P3" s="212"/>
      <c r="Q3" s="212"/>
      <c r="R3" s="212"/>
      <c r="S3" s="212"/>
    </row>
    <row r="4" spans="1:19" s="70" customFormat="1" ht="12" customHeight="1" x14ac:dyDescent="0.2">
      <c r="A4" s="40"/>
      <c r="B4" s="103"/>
      <c r="C4" s="40"/>
      <c r="D4" s="55"/>
      <c r="G4" s="104"/>
      <c r="I4" s="24" t="s">
        <v>0</v>
      </c>
      <c r="J4" s="62" t="s">
        <v>59</v>
      </c>
      <c r="K4" s="55"/>
      <c r="L4" s="55"/>
      <c r="M4" s="55"/>
      <c r="N4" s="55"/>
      <c r="O4" s="55"/>
      <c r="P4" s="55"/>
      <c r="Q4" s="55"/>
      <c r="R4" s="55"/>
      <c r="S4" s="55"/>
    </row>
    <row r="5" spans="1:19" s="71" customFormat="1" ht="12" customHeight="1" x14ac:dyDescent="0.2">
      <c r="A5" s="105"/>
      <c r="B5" s="106"/>
      <c r="C5" s="41"/>
      <c r="D5" s="42"/>
      <c r="G5" s="107"/>
      <c r="I5" s="252" t="str">
        <f>A22</f>
        <v>SPD</v>
      </c>
      <c r="J5" s="130">
        <f>B22</f>
        <v>29</v>
      </c>
      <c r="K5" s="42"/>
      <c r="L5" s="42"/>
      <c r="M5" s="42"/>
      <c r="N5" s="42"/>
      <c r="O5" s="42"/>
      <c r="P5" s="42"/>
      <c r="Q5" s="42"/>
      <c r="R5" s="42"/>
      <c r="S5" s="42"/>
    </row>
    <row r="6" spans="1:19" s="71" customFormat="1" ht="11.45" customHeight="1" x14ac:dyDescent="0.2">
      <c r="A6" s="105"/>
      <c r="B6" s="108"/>
      <c r="C6" s="41"/>
      <c r="D6" s="42"/>
      <c r="G6" s="107"/>
      <c r="I6" s="252" t="str">
        <f t="shared" ref="I6:I11" si="0">A23</f>
        <v>AfD</v>
      </c>
      <c r="J6" s="130">
        <f t="shared" ref="J6:J11" si="1">B23</f>
        <v>32</v>
      </c>
      <c r="K6" s="42"/>
      <c r="L6" s="42"/>
      <c r="M6" s="42"/>
      <c r="N6" s="42"/>
      <c r="O6" s="42"/>
      <c r="P6" s="42"/>
      <c r="Q6" s="42"/>
      <c r="R6" s="42"/>
      <c r="S6" s="42"/>
    </row>
    <row r="7" spans="1:19" s="6" customFormat="1" ht="11.45" customHeight="1" x14ac:dyDescent="0.2">
      <c r="A7" s="43"/>
      <c r="B7" s="43"/>
      <c r="C7" s="43"/>
      <c r="D7" s="66"/>
      <c r="G7" s="102"/>
      <c r="I7" s="252" t="str">
        <f t="shared" si="0"/>
        <v>CDU</v>
      </c>
      <c r="J7" s="130" t="str">
        <f t="shared" si="1"/>
        <v>-</v>
      </c>
      <c r="K7" s="212"/>
      <c r="L7" s="212"/>
      <c r="M7" s="212"/>
      <c r="N7" s="212"/>
      <c r="O7" s="212"/>
      <c r="P7" s="212"/>
      <c r="Q7" s="212"/>
      <c r="R7" s="212"/>
      <c r="S7" s="212"/>
    </row>
    <row r="8" spans="1:19" s="6" customFormat="1" ht="11.45" customHeight="1" x14ac:dyDescent="0.2">
      <c r="A8" s="109"/>
      <c r="B8" s="96"/>
      <c r="C8" s="64"/>
      <c r="D8" s="72"/>
      <c r="G8" s="110"/>
      <c r="H8" s="111"/>
      <c r="I8" s="252" t="str">
        <f t="shared" si="0"/>
        <v>Die Linke 1)</v>
      </c>
      <c r="J8" s="130">
        <f t="shared" si="1"/>
        <v>5</v>
      </c>
      <c r="K8" s="212"/>
      <c r="L8" s="212"/>
      <c r="M8" s="212"/>
      <c r="N8" s="212"/>
      <c r="O8" s="212"/>
      <c r="P8" s="212"/>
      <c r="Q8" s="212"/>
      <c r="R8" s="212"/>
      <c r="S8" s="212"/>
    </row>
    <row r="9" spans="1:19" s="6" customFormat="1" ht="11.45" customHeight="1" x14ac:dyDescent="0.2">
      <c r="A9" s="112"/>
      <c r="B9" s="98"/>
      <c r="C9" s="65"/>
      <c r="D9" s="72"/>
      <c r="G9" s="110"/>
      <c r="H9" s="111"/>
      <c r="I9" s="252" t="str">
        <f>A26</f>
        <v>GRÜNE</v>
      </c>
      <c r="J9" s="130">
        <f t="shared" si="1"/>
        <v>5</v>
      </c>
      <c r="K9" s="212"/>
      <c r="L9" s="212"/>
      <c r="M9" s="212"/>
      <c r="N9" s="212"/>
      <c r="O9" s="212"/>
      <c r="P9" s="212"/>
      <c r="Q9" s="212"/>
      <c r="R9" s="212"/>
      <c r="S9" s="212"/>
    </row>
    <row r="10" spans="1:19" s="6" customFormat="1" ht="11.45" customHeight="1" x14ac:dyDescent="0.2">
      <c r="A10" s="112"/>
      <c r="B10" s="98"/>
      <c r="C10" s="65"/>
      <c r="D10" s="72"/>
      <c r="G10" s="110"/>
      <c r="H10" s="111"/>
      <c r="I10" s="252" t="str">
        <f t="shared" si="0"/>
        <v>FDP</v>
      </c>
      <c r="J10" s="130" t="str">
        <f t="shared" si="1"/>
        <v>-</v>
      </c>
      <c r="K10" s="212"/>
      <c r="L10" s="212"/>
      <c r="M10" s="212"/>
      <c r="N10" s="212"/>
      <c r="O10" s="212"/>
      <c r="P10" s="212"/>
      <c r="Q10" s="212"/>
      <c r="R10" s="212"/>
      <c r="S10" s="212"/>
    </row>
    <row r="11" spans="1:19" s="6" customFormat="1" ht="11.45" customHeight="1" x14ac:dyDescent="0.2">
      <c r="A11" s="112"/>
      <c r="B11" s="98"/>
      <c r="C11" s="65"/>
      <c r="D11" s="72"/>
      <c r="G11" s="110"/>
      <c r="H11" s="111"/>
      <c r="I11" s="252" t="str">
        <f t="shared" si="0"/>
        <v>BSW</v>
      </c>
      <c r="J11" s="130" t="str">
        <f t="shared" si="1"/>
        <v>-</v>
      </c>
      <c r="K11" s="212"/>
      <c r="L11" s="212"/>
      <c r="M11" s="212"/>
      <c r="N11" s="212"/>
      <c r="O11" s="212"/>
      <c r="P11" s="212"/>
      <c r="Q11" s="212"/>
      <c r="R11" s="212"/>
      <c r="S11" s="212"/>
    </row>
    <row r="12" spans="1:19" s="6" customFormat="1" ht="11.45" customHeight="1" x14ac:dyDescent="0.2">
      <c r="A12" s="112"/>
      <c r="B12" s="98"/>
      <c r="C12" s="65"/>
      <c r="D12" s="72"/>
      <c r="G12" s="110"/>
      <c r="H12" s="111"/>
      <c r="I12" s="87" t="str">
        <f>A21</f>
        <v>Insgesamt</v>
      </c>
      <c r="J12" s="130">
        <f>B21</f>
        <v>71</v>
      </c>
      <c r="K12" s="212"/>
      <c r="L12" s="212"/>
      <c r="M12" s="212"/>
      <c r="N12" s="212"/>
      <c r="O12" s="212"/>
      <c r="P12" s="212"/>
      <c r="Q12" s="212"/>
      <c r="R12" s="212"/>
      <c r="S12" s="212"/>
    </row>
    <row r="13" spans="1:19" s="6" customFormat="1" ht="11.45" customHeight="1" x14ac:dyDescent="0.2">
      <c r="A13" s="112"/>
      <c r="B13" s="98"/>
      <c r="C13" s="65"/>
      <c r="D13" s="72"/>
      <c r="G13" s="110"/>
      <c r="H13" s="111"/>
      <c r="I13" s="87"/>
      <c r="J13" s="130"/>
      <c r="K13" s="212"/>
      <c r="L13" s="212"/>
      <c r="M13" s="212"/>
      <c r="N13" s="212"/>
      <c r="O13" s="212"/>
      <c r="P13" s="212"/>
      <c r="Q13" s="212"/>
      <c r="R13" s="212"/>
      <c r="S13" s="212"/>
    </row>
    <row r="14" spans="1:19" s="6" customFormat="1" ht="11.45" customHeight="1" x14ac:dyDescent="0.2">
      <c r="A14" s="112"/>
      <c r="B14" s="98"/>
      <c r="C14" s="65"/>
      <c r="D14" s="72"/>
      <c r="G14" s="110"/>
      <c r="H14" s="111"/>
      <c r="I14" s="31"/>
      <c r="J14" s="63"/>
      <c r="K14" s="212"/>
      <c r="L14" s="212"/>
      <c r="M14" s="212"/>
      <c r="N14" s="212"/>
      <c r="O14" s="212"/>
      <c r="P14" s="212"/>
      <c r="Q14" s="212"/>
      <c r="R14" s="212"/>
      <c r="S14" s="212"/>
    </row>
    <row r="15" spans="1:19" s="6" customFormat="1" ht="11.45" customHeight="1" x14ac:dyDescent="0.2">
      <c r="A15" s="112"/>
      <c r="B15" s="98"/>
      <c r="C15" s="65"/>
      <c r="D15" s="72"/>
      <c r="G15" s="110"/>
      <c r="H15" s="111"/>
      <c r="I15" s="31"/>
      <c r="J15" s="63"/>
      <c r="K15" s="212"/>
      <c r="L15" s="212"/>
      <c r="M15" s="212"/>
      <c r="N15" s="212"/>
      <c r="O15" s="212"/>
      <c r="P15" s="212"/>
      <c r="Q15" s="212"/>
      <c r="R15" s="212"/>
      <c r="S15" s="212"/>
    </row>
    <row r="16" spans="1:19" s="6" customFormat="1" ht="11.45" customHeight="1" x14ac:dyDescent="0.2">
      <c r="A16" s="112"/>
      <c r="B16" s="98"/>
      <c r="C16" s="65"/>
      <c r="D16" s="72"/>
      <c r="G16" s="110"/>
      <c r="H16" s="111"/>
      <c r="I16" s="91" t="s">
        <v>74</v>
      </c>
      <c r="J16" s="16"/>
      <c r="K16" s="212"/>
      <c r="L16" s="212"/>
      <c r="M16" s="212"/>
      <c r="N16" s="212"/>
      <c r="O16" s="212"/>
      <c r="P16" s="212"/>
      <c r="Q16" s="212"/>
      <c r="R16" s="212"/>
      <c r="S16" s="212"/>
    </row>
    <row r="17" spans="1:19" s="6" customFormat="1" ht="11.45" customHeight="1" x14ac:dyDescent="0.2">
      <c r="A17" s="112"/>
      <c r="B17" s="98"/>
      <c r="C17" s="65"/>
      <c r="D17" s="72"/>
      <c r="G17" s="110"/>
      <c r="H17" s="111"/>
      <c r="I17" s="24" t="s">
        <v>0</v>
      </c>
      <c r="J17" s="62" t="s">
        <v>75</v>
      </c>
      <c r="K17" s="212"/>
      <c r="L17" s="212"/>
      <c r="M17" s="212"/>
      <c r="N17" s="212"/>
      <c r="O17" s="212"/>
      <c r="P17" s="212"/>
      <c r="Q17" s="212"/>
      <c r="R17" s="212"/>
      <c r="S17" s="212"/>
    </row>
    <row r="18" spans="1:19" ht="11.45" customHeight="1" x14ac:dyDescent="0.2">
      <c r="A18" s="101"/>
      <c r="B18" s="101"/>
      <c r="C18" s="101"/>
      <c r="D18" s="101"/>
      <c r="G18" s="97"/>
      <c r="H18" s="99"/>
      <c r="I18" s="31" t="s">
        <v>17</v>
      </c>
      <c r="J18" s="132">
        <f>'Zweitstimmen im ZV'!J17-'Zweitstimmen im ZV'!I17</f>
        <v>-4.1045960743526919</v>
      </c>
    </row>
    <row r="19" spans="1:19" s="23" customFormat="1" ht="30" customHeight="1" x14ac:dyDescent="0.2">
      <c r="A19" s="207" t="s">
        <v>270</v>
      </c>
      <c r="B19" s="116"/>
      <c r="C19" s="116"/>
      <c r="D19" s="116"/>
      <c r="G19" s="117"/>
      <c r="H19" s="118"/>
      <c r="I19" s="31" t="s">
        <v>16</v>
      </c>
      <c r="J19" s="132">
        <f>'Zweitstimmen im ZV'!J18-'Zweitstimmen im ZV'!I18</f>
        <v>21.517000895281601</v>
      </c>
      <c r="K19" s="24"/>
      <c r="L19" s="24"/>
      <c r="M19" s="24"/>
      <c r="N19" s="24"/>
      <c r="O19" s="24"/>
      <c r="P19" s="24"/>
      <c r="Q19" s="24"/>
      <c r="R19" s="24"/>
      <c r="S19" s="24"/>
    </row>
    <row r="20" spans="1:19" s="16" customFormat="1" ht="50.1" customHeight="1" x14ac:dyDescent="0.2">
      <c r="A20" s="122" t="s">
        <v>0</v>
      </c>
      <c r="B20" s="123" t="s">
        <v>68</v>
      </c>
      <c r="C20" s="123" t="s">
        <v>65</v>
      </c>
      <c r="D20" s="123" t="s">
        <v>66</v>
      </c>
      <c r="E20" s="123" t="s">
        <v>69</v>
      </c>
      <c r="F20" s="123" t="s">
        <v>64</v>
      </c>
      <c r="G20" s="124" t="s">
        <v>63</v>
      </c>
      <c r="H20" s="120"/>
      <c r="I20" s="31" t="s">
        <v>10</v>
      </c>
      <c r="J20" s="132">
        <f>'Zweitstimmen im ZV'!J19-'Zweitstimmen im ZV'!I19</f>
        <v>-8.4119988417478986</v>
      </c>
    </row>
    <row r="21" spans="1:19" s="33" customFormat="1" ht="15" customHeight="1" x14ac:dyDescent="0.2">
      <c r="A21" s="125" t="s">
        <v>2</v>
      </c>
      <c r="B21" s="128">
        <v>71</v>
      </c>
      <c r="C21" s="128">
        <v>36</v>
      </c>
      <c r="D21" s="128">
        <v>35</v>
      </c>
      <c r="E21" s="127">
        <v>79</v>
      </c>
      <c r="F21" s="127">
        <v>36</v>
      </c>
      <c r="G21" s="128">
        <v>43</v>
      </c>
      <c r="H21" s="126"/>
      <c r="I21" s="31" t="s">
        <v>315</v>
      </c>
      <c r="J21" s="132">
        <f>'Zweitstimmen im ZV'!J20-'Zweitstimmen im ZV'!I20</f>
        <v>-3.3613911041116964</v>
      </c>
    </row>
    <row r="22" spans="1:19" s="16" customFormat="1" ht="11.45" customHeight="1" x14ac:dyDescent="0.2">
      <c r="A22" s="251" t="s">
        <v>17</v>
      </c>
      <c r="B22" s="130">
        <v>29</v>
      </c>
      <c r="C22" s="130">
        <v>14</v>
      </c>
      <c r="D22" s="130">
        <v>15</v>
      </c>
      <c r="E22" s="129">
        <v>34</v>
      </c>
      <c r="F22" s="129">
        <v>34</v>
      </c>
      <c r="G22" s="130" t="s">
        <v>44</v>
      </c>
      <c r="H22" s="120"/>
      <c r="I22" s="31" t="s">
        <v>7</v>
      </c>
      <c r="J22" s="132">
        <f>'Zweitstimmen im ZV'!J21-'Zweitstimmen im ZV'!I21</f>
        <v>-0.62820885570404705</v>
      </c>
    </row>
    <row r="23" spans="1:19" s="16" customFormat="1" ht="11.45" customHeight="1" x14ac:dyDescent="0.2">
      <c r="A23" s="251" t="s">
        <v>16</v>
      </c>
      <c r="B23" s="130">
        <v>32</v>
      </c>
      <c r="C23" s="130">
        <v>22</v>
      </c>
      <c r="D23" s="130">
        <v>10</v>
      </c>
      <c r="E23" s="129">
        <v>14</v>
      </c>
      <c r="F23" s="129">
        <v>1</v>
      </c>
      <c r="G23" s="130">
        <v>13</v>
      </c>
      <c r="H23" s="120"/>
      <c r="I23" s="31" t="s">
        <v>18</v>
      </c>
      <c r="J23" s="132">
        <f>'Zweitstimmen im ZV'!J22-'Zweitstimmen im ZV'!I22</f>
        <v>-4.7742180567169266</v>
      </c>
    </row>
    <row r="24" spans="1:19" s="16" customFormat="1" ht="11.45" customHeight="1" x14ac:dyDescent="0.2">
      <c r="A24" s="251" t="s">
        <v>10</v>
      </c>
      <c r="B24" s="130" t="s">
        <v>44</v>
      </c>
      <c r="C24" s="130" t="s">
        <v>44</v>
      </c>
      <c r="D24" s="130" t="s">
        <v>44</v>
      </c>
      <c r="E24" s="129">
        <v>12</v>
      </c>
      <c r="F24" s="129">
        <v>1</v>
      </c>
      <c r="G24" s="130">
        <v>11</v>
      </c>
      <c r="H24" s="120"/>
      <c r="I24" s="31" t="s">
        <v>11</v>
      </c>
      <c r="J24" s="132">
        <f>'Zweitstimmen im ZV'!J23</f>
        <v>4.8295960989753999</v>
      </c>
    </row>
    <row r="25" spans="1:19" s="16" customFormat="1" ht="11.45" customHeight="1" x14ac:dyDescent="0.2">
      <c r="A25" s="251" t="s">
        <v>311</v>
      </c>
      <c r="B25" s="130">
        <v>5</v>
      </c>
      <c r="C25" s="130" t="s">
        <v>44</v>
      </c>
      <c r="D25" s="130">
        <v>5</v>
      </c>
      <c r="E25" s="129">
        <v>9</v>
      </c>
      <c r="F25" s="129" t="s">
        <v>44</v>
      </c>
      <c r="G25" s="130">
        <v>9</v>
      </c>
      <c r="H25" s="120"/>
      <c r="I25" s="31" t="s">
        <v>12</v>
      </c>
      <c r="J25" s="132">
        <f>'Zweitstimmen im ZV'!J24-'Zweitstimmen im ZV'!I24</f>
        <v>-5.066184061623753</v>
      </c>
    </row>
    <row r="26" spans="1:19" s="16" customFormat="1" ht="11.45" customHeight="1" x14ac:dyDescent="0.2">
      <c r="A26" s="251" t="s">
        <v>7</v>
      </c>
      <c r="B26" s="130">
        <v>5</v>
      </c>
      <c r="C26" s="130" t="s">
        <v>44</v>
      </c>
      <c r="D26" s="130">
        <v>5</v>
      </c>
      <c r="E26" s="129">
        <v>5</v>
      </c>
      <c r="F26" s="129" t="s">
        <v>44</v>
      </c>
      <c r="G26" s="130">
        <v>5</v>
      </c>
      <c r="H26" s="120"/>
    </row>
    <row r="27" spans="1:19" s="16" customFormat="1" ht="11.45" customHeight="1" x14ac:dyDescent="0.2">
      <c r="A27" s="251" t="s">
        <v>18</v>
      </c>
      <c r="B27" s="130" t="s">
        <v>44</v>
      </c>
      <c r="C27" s="130" t="s">
        <v>44</v>
      </c>
      <c r="D27" s="130" t="s">
        <v>44</v>
      </c>
      <c r="E27" s="129">
        <v>5</v>
      </c>
      <c r="F27" s="129" t="s">
        <v>44</v>
      </c>
      <c r="G27" s="130">
        <v>5</v>
      </c>
      <c r="H27" s="120"/>
    </row>
    <row r="28" spans="1:19" s="16" customFormat="1" ht="11.45" customHeight="1" x14ac:dyDescent="0.2">
      <c r="A28" s="251" t="s">
        <v>11</v>
      </c>
      <c r="B28" s="130" t="s">
        <v>44</v>
      </c>
      <c r="C28" s="130" t="s">
        <v>44</v>
      </c>
      <c r="D28" s="130" t="s">
        <v>44</v>
      </c>
      <c r="E28" s="129" t="s">
        <v>1</v>
      </c>
      <c r="F28" s="129" t="s">
        <v>1</v>
      </c>
      <c r="G28" s="130" t="s">
        <v>1</v>
      </c>
      <c r="H28" s="120"/>
    </row>
    <row r="29" spans="1:19" s="16" customFormat="1" ht="16.5" customHeight="1" x14ac:dyDescent="0.2">
      <c r="A29" s="131" t="s">
        <v>292</v>
      </c>
      <c r="B29" s="121"/>
      <c r="C29" s="121"/>
      <c r="D29" s="121"/>
      <c r="G29" s="119"/>
      <c r="H29" s="120"/>
    </row>
    <row r="30" spans="1:19" s="16" customFormat="1" ht="28.5" customHeight="1" x14ac:dyDescent="0.2">
      <c r="A30" s="121"/>
      <c r="B30" s="121"/>
      <c r="C30" s="121"/>
      <c r="D30" s="121"/>
      <c r="G30" s="119"/>
      <c r="H30" s="120"/>
    </row>
    <row r="31" spans="1:19" ht="30" customHeight="1" x14ac:dyDescent="0.2">
      <c r="A31" s="208" t="s">
        <v>269</v>
      </c>
      <c r="B31" s="6"/>
      <c r="C31" s="6"/>
      <c r="D31" s="6"/>
      <c r="E31" s="210"/>
      <c r="F31" s="211"/>
      <c r="G31" s="211"/>
      <c r="H31" s="100"/>
      <c r="I31" s="16" t="s">
        <v>203</v>
      </c>
    </row>
    <row r="32" spans="1:19" ht="27" customHeight="1" x14ac:dyDescent="0.2">
      <c r="D32" s="101"/>
      <c r="E32" s="211"/>
      <c r="F32" s="211"/>
      <c r="G32" s="211"/>
      <c r="H32" s="99"/>
      <c r="I32" s="24" t="s">
        <v>0</v>
      </c>
      <c r="J32" s="213" t="s">
        <v>271</v>
      </c>
      <c r="K32" s="43" t="s">
        <v>208</v>
      </c>
      <c r="L32" s="61" t="s">
        <v>272</v>
      </c>
      <c r="M32" s="61" t="s">
        <v>209</v>
      </c>
    </row>
    <row r="33" spans="1:19" s="6" customFormat="1" ht="30" customHeight="1" x14ac:dyDescent="0.2">
      <c r="A33" s="1"/>
      <c r="B33" s="1"/>
      <c r="C33" s="1"/>
      <c r="E33" s="211"/>
      <c r="F33" s="211"/>
      <c r="G33" s="211"/>
      <c r="I33" s="31" t="s">
        <v>17</v>
      </c>
      <c r="J33" s="92">
        <f>'Erststimmen im ZV'!J17</f>
        <v>37.379821935014974</v>
      </c>
      <c r="K33" s="17">
        <f>'Erststimmen im ZV'!I17</f>
        <v>34.4</v>
      </c>
      <c r="L33" s="214">
        <f>'Zweitstimmen im ZV'!J17</f>
        <v>35.49540392564731</v>
      </c>
      <c r="M33" s="214">
        <f>'Zweitstimmen im ZV'!I17</f>
        <v>39.6</v>
      </c>
      <c r="N33" s="212"/>
      <c r="O33" s="212"/>
      <c r="P33" s="212"/>
      <c r="Q33" s="212"/>
      <c r="R33" s="212"/>
      <c r="S33" s="212"/>
    </row>
    <row r="34" spans="1:19" x14ac:dyDescent="0.2">
      <c r="E34" s="211"/>
      <c r="F34" s="211"/>
      <c r="G34" s="211"/>
      <c r="H34" s="99"/>
      <c r="I34" s="31" t="s">
        <v>16</v>
      </c>
      <c r="J34" s="92">
        <f>'Erststimmen im ZV'!J18</f>
        <v>39.508267302876376</v>
      </c>
      <c r="K34" s="17">
        <f>'Erststimmen im ZV'!I18</f>
        <v>18</v>
      </c>
      <c r="L34" s="214">
        <f>'Zweitstimmen im ZV'!J18</f>
        <v>38.2170008952816</v>
      </c>
      <c r="M34" s="214">
        <f>'Zweitstimmen im ZV'!I18</f>
        <v>16.7</v>
      </c>
    </row>
    <row r="35" spans="1:19" x14ac:dyDescent="0.2">
      <c r="E35" s="211"/>
      <c r="F35" s="211"/>
      <c r="G35" s="211"/>
      <c r="H35" s="99"/>
      <c r="I35" s="31" t="s">
        <v>10</v>
      </c>
      <c r="J35" s="92">
        <f>'Erststimmen im ZV'!J19</f>
        <v>6.2421494197483076</v>
      </c>
      <c r="K35" s="17">
        <f>'Erststimmen im ZV'!I19</f>
        <v>17.3</v>
      </c>
      <c r="L35" s="214">
        <f>'Zweitstimmen im ZV'!J19</f>
        <v>4.888001158252103</v>
      </c>
      <c r="M35" s="214">
        <f>'Zweitstimmen im ZV'!I19</f>
        <v>13.3</v>
      </c>
    </row>
    <row r="36" spans="1:19" x14ac:dyDescent="0.2">
      <c r="E36" s="211"/>
      <c r="F36" s="211"/>
      <c r="G36" s="211"/>
      <c r="H36" s="99"/>
      <c r="I36" s="31" t="s">
        <v>316</v>
      </c>
      <c r="J36" s="92">
        <f>'Erststimmen im ZV'!J20</f>
        <v>7.789948097295845</v>
      </c>
      <c r="K36" s="17">
        <f>'Erststimmen im ZV'!I20</f>
        <v>11.7</v>
      </c>
      <c r="L36" s="214">
        <f>'Zweitstimmen im ZV'!J20</f>
        <v>6.538608895888304</v>
      </c>
      <c r="M36" s="214">
        <f>'Zweitstimmen im ZV'!I20</f>
        <v>9.9</v>
      </c>
    </row>
    <row r="37" spans="1:19" x14ac:dyDescent="0.2">
      <c r="E37" s="211"/>
      <c r="F37" s="211"/>
      <c r="G37" s="211"/>
      <c r="H37" s="99"/>
      <c r="I37" s="31" t="s">
        <v>7</v>
      </c>
      <c r="J37" s="92">
        <f>'Erststimmen im ZV'!J21</f>
        <v>2.8071502492435791</v>
      </c>
      <c r="K37" s="17">
        <f>'Erststimmen im ZV'!I21</f>
        <v>6.5</v>
      </c>
      <c r="L37" s="214">
        <f>'Zweitstimmen im ZV'!J21</f>
        <v>5.6717911442959528</v>
      </c>
      <c r="M37" s="214">
        <f>'Zweitstimmen im ZV'!I21</f>
        <v>6.3</v>
      </c>
    </row>
    <row r="38" spans="1:19" x14ac:dyDescent="0.2">
      <c r="E38" s="211"/>
      <c r="F38" s="211"/>
      <c r="G38" s="211"/>
      <c r="H38" s="99"/>
      <c r="I38" s="31" t="s">
        <v>18</v>
      </c>
      <c r="J38" s="92">
        <f>'Erststimmen im ZV'!J22</f>
        <v>1.5247900586966654</v>
      </c>
      <c r="K38" s="17">
        <f>'Erststimmen im ZV'!I22</f>
        <v>6.3</v>
      </c>
      <c r="L38" s="214">
        <f>'Zweitstimmen im ZV'!J22</f>
        <v>1.0257819432830735</v>
      </c>
      <c r="M38" s="214">
        <f>'Zweitstimmen im ZV'!I22</f>
        <v>5.8</v>
      </c>
    </row>
    <row r="39" spans="1:19" x14ac:dyDescent="0.2">
      <c r="E39" s="211"/>
      <c r="F39" s="211"/>
      <c r="G39" s="211"/>
      <c r="H39" s="99"/>
      <c r="I39" s="31" t="s">
        <v>11</v>
      </c>
      <c r="J39" s="92">
        <f>'Erststimmen im ZV'!J23</f>
        <v>3.9990559553810545</v>
      </c>
      <c r="K39" s="92" t="s">
        <v>1</v>
      </c>
      <c r="L39" s="214">
        <f>'Zweitstimmen im ZV'!J23</f>
        <v>4.8295960989753999</v>
      </c>
      <c r="M39" s="258" t="s">
        <v>1</v>
      </c>
    </row>
    <row r="40" spans="1:19" x14ac:dyDescent="0.2">
      <c r="E40" s="211"/>
      <c r="F40" s="211"/>
      <c r="G40" s="211"/>
      <c r="H40" s="99"/>
      <c r="I40" s="31" t="s">
        <v>12</v>
      </c>
      <c r="J40" s="92">
        <f>'Erststimmen im ZV'!J24</f>
        <v>0.74881698174320377</v>
      </c>
      <c r="K40" s="17">
        <f>'Erststimmen im ZV'!I24</f>
        <v>5.7999999999999972</v>
      </c>
      <c r="L40" s="214">
        <f>'Zweitstimmen im ZV'!J24</f>
        <v>3.3338159383762473</v>
      </c>
      <c r="M40" s="214">
        <f>'Zweitstimmen im ZV'!I24</f>
        <v>8.4</v>
      </c>
    </row>
    <row r="41" spans="1:19" x14ac:dyDescent="0.2">
      <c r="E41" s="211"/>
      <c r="F41" s="211"/>
      <c r="G41" s="211"/>
      <c r="H41" s="99"/>
    </row>
    <row r="42" spans="1:19" x14ac:dyDescent="0.2">
      <c r="E42" s="211"/>
      <c r="F42" s="211"/>
      <c r="G42" s="211"/>
      <c r="H42" s="99"/>
    </row>
    <row r="43" spans="1:19" x14ac:dyDescent="0.2">
      <c r="E43" s="211"/>
      <c r="F43" s="211"/>
      <c r="G43" s="211"/>
      <c r="H43" s="99"/>
    </row>
    <row r="44" spans="1:19" x14ac:dyDescent="0.2">
      <c r="E44" s="211"/>
      <c r="F44" s="211"/>
      <c r="G44" s="211"/>
      <c r="H44" s="99"/>
    </row>
    <row r="45" spans="1:19" x14ac:dyDescent="0.2">
      <c r="E45" s="211"/>
      <c r="F45" s="211"/>
      <c r="G45" s="211"/>
      <c r="H45" s="99"/>
    </row>
    <row r="46" spans="1:19" x14ac:dyDescent="0.2">
      <c r="E46" s="211"/>
      <c r="F46" s="211"/>
      <c r="G46" s="211"/>
      <c r="H46" s="99"/>
    </row>
    <row r="47" spans="1:19" x14ac:dyDescent="0.2">
      <c r="F47" s="206"/>
      <c r="G47" s="206"/>
      <c r="H47" s="99"/>
    </row>
    <row r="48" spans="1:19" x14ac:dyDescent="0.2">
      <c r="B48" s="161"/>
      <c r="G48" s="97"/>
      <c r="H48" s="99"/>
    </row>
    <row r="49" spans="1:8" x14ac:dyDescent="0.2">
      <c r="B49" s="204"/>
      <c r="G49" s="97"/>
      <c r="H49" s="99"/>
    </row>
    <row r="50" spans="1:8" x14ac:dyDescent="0.2">
      <c r="B50" s="167"/>
      <c r="G50" s="97"/>
      <c r="H50" s="99"/>
    </row>
    <row r="51" spans="1:8" x14ac:dyDescent="0.2">
      <c r="A51" s="44"/>
      <c r="B51" s="44" t="s">
        <v>19</v>
      </c>
      <c r="C51" s="44"/>
      <c r="E51" s="44"/>
      <c r="F51" s="44"/>
      <c r="G51" s="44"/>
      <c r="H51" s="99"/>
    </row>
    <row r="52" spans="1:8" x14ac:dyDescent="0.2">
      <c r="A52" s="44"/>
      <c r="B52" s="45" t="s">
        <v>20</v>
      </c>
      <c r="C52" s="45"/>
      <c r="E52" s="45"/>
      <c r="F52" s="45"/>
      <c r="G52" s="45"/>
      <c r="H52" s="99"/>
    </row>
  </sheetData>
  <mergeCells count="1">
    <mergeCell ref="A3:G3"/>
  </mergeCells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A73"/>
  <sheetViews>
    <sheetView zoomScale="140" zoomScaleNormal="140" workbookViewId="0"/>
  </sheetViews>
  <sheetFormatPr baseColWidth="10" defaultRowHeight="12.75" x14ac:dyDescent="0.2"/>
  <cols>
    <col min="1" max="1" width="12.7109375" style="1" customWidth="1"/>
    <col min="2" max="9" width="9.28515625" style="1" customWidth="1"/>
    <col min="10" max="10" width="9.7109375" style="1" customWidth="1"/>
    <col min="11" max="11" width="2.7109375" style="1" customWidth="1"/>
    <col min="12" max="12" width="11.42578125" style="16" customWidth="1"/>
    <col min="13" max="19" width="8.140625" style="16" customWidth="1"/>
    <col min="20" max="27" width="11.42578125" style="16"/>
    <col min="28" max="16384" width="11.42578125" style="1"/>
  </cols>
  <sheetData>
    <row r="1" spans="1:27" s="8" customFormat="1" ht="19.5" x14ac:dyDescent="0.3">
      <c r="A1" s="20" t="s">
        <v>62</v>
      </c>
      <c r="B1" s="7"/>
      <c r="C1" s="7"/>
      <c r="D1" s="7"/>
      <c r="E1" s="7"/>
      <c r="F1" s="7"/>
      <c r="G1" s="7"/>
      <c r="H1" s="7"/>
      <c r="I1" s="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0" customHeight="1" x14ac:dyDescent="0.2">
      <c r="A2" s="209" t="s">
        <v>90</v>
      </c>
      <c r="B2" s="48"/>
      <c r="C2" s="48"/>
      <c r="D2" s="48"/>
      <c r="E2" s="48"/>
      <c r="F2" s="48"/>
      <c r="G2" s="48"/>
      <c r="H2" s="48"/>
      <c r="I2" s="48"/>
    </row>
    <row r="3" spans="1:27" ht="50.1" customHeight="1" x14ac:dyDescent="0.2">
      <c r="A3" s="134" t="s">
        <v>0</v>
      </c>
      <c r="B3" s="135" t="s">
        <v>60</v>
      </c>
      <c r="C3" s="135" t="s">
        <v>21</v>
      </c>
      <c r="D3" s="135" t="s">
        <v>22</v>
      </c>
      <c r="E3" s="135" t="s">
        <v>23</v>
      </c>
      <c r="F3" s="135" t="s">
        <v>70</v>
      </c>
      <c r="G3" s="135" t="s">
        <v>73</v>
      </c>
      <c r="H3" s="135" t="s">
        <v>71</v>
      </c>
      <c r="I3" s="135" t="s">
        <v>24</v>
      </c>
      <c r="J3" s="124" t="s">
        <v>72</v>
      </c>
    </row>
    <row r="4" spans="1:27" s="2" customFormat="1" ht="24" customHeight="1" x14ac:dyDescent="0.2">
      <c r="A4" s="136" t="s">
        <v>2</v>
      </c>
      <c r="B4" s="49">
        <v>885628</v>
      </c>
      <c r="C4" s="49">
        <v>975055</v>
      </c>
      <c r="D4" s="49">
        <v>1073996</v>
      </c>
      <c r="E4" s="49">
        <v>965636</v>
      </c>
      <c r="F4" s="49">
        <v>816088</v>
      </c>
      <c r="G4" s="49">
        <v>680684</v>
      </c>
      <c r="H4" s="49">
        <v>803148</v>
      </c>
      <c r="I4" s="49">
        <v>910169</v>
      </c>
      <c r="J4" s="259">
        <v>1012664</v>
      </c>
      <c r="K4" s="14"/>
      <c r="L4" s="177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s="2" customFormat="1" ht="12.95" customHeight="1" x14ac:dyDescent="0.2">
      <c r="A5" s="137" t="s">
        <v>17</v>
      </c>
      <c r="B5" s="50">
        <v>223229</v>
      </c>
      <c r="C5" s="50">
        <v>292714</v>
      </c>
      <c r="D5" s="50">
        <v>392774</v>
      </c>
      <c r="E5" s="50">
        <v>388054</v>
      </c>
      <c r="F5" s="50">
        <v>245370</v>
      </c>
      <c r="G5" s="50">
        <v>240368</v>
      </c>
      <c r="H5" s="50">
        <v>236319</v>
      </c>
      <c r="I5" s="50">
        <v>313224</v>
      </c>
      <c r="J5" s="133">
        <v>378532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s="2" customFormat="1" ht="12.95" customHeight="1" x14ac:dyDescent="0.2">
      <c r="A6" s="137" t="s">
        <v>16</v>
      </c>
      <c r="B6" s="50" t="s">
        <v>1</v>
      </c>
      <c r="C6" s="50" t="s">
        <v>1</v>
      </c>
      <c r="D6" s="50" t="s">
        <v>1</v>
      </c>
      <c r="E6" s="50" t="s">
        <v>1</v>
      </c>
      <c r="F6" s="50" t="s">
        <v>1</v>
      </c>
      <c r="G6" s="50" t="s">
        <v>1</v>
      </c>
      <c r="H6" s="50">
        <v>175850</v>
      </c>
      <c r="I6" s="50">
        <v>163962</v>
      </c>
      <c r="J6" s="133">
        <v>400086</v>
      </c>
      <c r="L6" s="145"/>
      <c r="M6" s="145"/>
      <c r="N6" s="145"/>
      <c r="O6" s="145"/>
      <c r="P6" s="145"/>
      <c r="Q6" s="145"/>
      <c r="R6" s="145"/>
      <c r="S6" s="145"/>
      <c r="T6" s="18"/>
      <c r="U6" s="18"/>
      <c r="V6" s="18"/>
      <c r="W6" s="18"/>
      <c r="X6" s="18"/>
      <c r="Y6" s="18"/>
      <c r="Z6" s="18"/>
      <c r="AA6" s="18"/>
    </row>
    <row r="7" spans="1:27" s="2" customFormat="1" ht="12.95" customHeight="1" x14ac:dyDescent="0.2">
      <c r="A7" s="137" t="s">
        <v>10</v>
      </c>
      <c r="B7" s="50">
        <v>346125</v>
      </c>
      <c r="C7" s="50">
        <v>385260</v>
      </c>
      <c r="D7" s="50">
        <v>346581</v>
      </c>
      <c r="E7" s="50">
        <v>316511</v>
      </c>
      <c r="F7" s="50">
        <v>252888</v>
      </c>
      <c r="G7" s="50">
        <v>181988</v>
      </c>
      <c r="H7" s="50">
        <v>175057</v>
      </c>
      <c r="I7" s="50">
        <v>157403</v>
      </c>
      <c r="J7" s="133">
        <v>63212</v>
      </c>
      <c r="L7" s="143"/>
      <c r="M7" s="143"/>
      <c r="N7" s="143"/>
      <c r="O7" s="143"/>
      <c r="P7" s="143"/>
      <c r="Q7" s="143"/>
      <c r="R7" s="143"/>
      <c r="S7" s="143"/>
      <c r="T7" s="18"/>
      <c r="U7" s="18"/>
      <c r="V7" s="18"/>
      <c r="W7" s="18"/>
      <c r="X7" s="18"/>
      <c r="Y7" s="18"/>
      <c r="Z7" s="18"/>
      <c r="AA7" s="18"/>
    </row>
    <row r="8" spans="1:27" s="2" customFormat="1" ht="12.95" customHeight="1" x14ac:dyDescent="0.2">
      <c r="A8" s="137" t="s">
        <v>48</v>
      </c>
      <c r="B8" s="50">
        <v>143782</v>
      </c>
      <c r="C8" s="50">
        <v>231353</v>
      </c>
      <c r="D8" s="50">
        <v>273681</v>
      </c>
      <c r="E8" s="50">
        <v>173330</v>
      </c>
      <c r="F8" s="50">
        <v>146772</v>
      </c>
      <c r="G8" s="50">
        <v>126960</v>
      </c>
      <c r="H8" s="50">
        <v>119374</v>
      </c>
      <c r="I8" s="50">
        <v>106189</v>
      </c>
      <c r="J8" s="133">
        <v>78886</v>
      </c>
      <c r="L8" s="145"/>
      <c r="M8" s="145"/>
      <c r="N8" s="145"/>
      <c r="O8" s="145"/>
      <c r="P8" s="145"/>
      <c r="Q8" s="145"/>
      <c r="R8" s="145"/>
      <c r="S8" s="145"/>
      <c r="T8" s="18"/>
      <c r="U8" s="18"/>
      <c r="V8" s="18"/>
      <c r="W8" s="18"/>
      <c r="X8" s="18"/>
      <c r="Y8" s="18"/>
      <c r="Z8" s="18"/>
      <c r="AA8" s="18"/>
    </row>
    <row r="9" spans="1:27" s="2" customFormat="1" ht="12.95" customHeight="1" x14ac:dyDescent="0.2">
      <c r="A9" s="137" t="s">
        <v>204</v>
      </c>
      <c r="B9" s="50">
        <v>41809</v>
      </c>
      <c r="C9" s="50">
        <v>29181</v>
      </c>
      <c r="D9" s="50">
        <v>22954</v>
      </c>
      <c r="E9" s="50">
        <v>16986</v>
      </c>
      <c r="F9" s="50">
        <v>26991</v>
      </c>
      <c r="G9" s="50">
        <v>56006</v>
      </c>
      <c r="H9" s="50">
        <v>38613</v>
      </c>
      <c r="I9" s="50">
        <v>59544</v>
      </c>
      <c r="J9" s="133">
        <v>28427</v>
      </c>
      <c r="L9" s="145"/>
      <c r="M9" s="145"/>
      <c r="N9" s="145"/>
      <c r="O9" s="145"/>
      <c r="P9" s="145"/>
      <c r="Q9" s="145"/>
      <c r="R9" s="145"/>
      <c r="S9" s="145"/>
      <c r="T9" s="18"/>
      <c r="U9" s="18"/>
      <c r="V9" s="18"/>
      <c r="W9" s="18"/>
      <c r="X9" s="18"/>
      <c r="Y9" s="18"/>
      <c r="Z9" s="18"/>
      <c r="AA9" s="18"/>
    </row>
    <row r="10" spans="1:27" s="2" customFormat="1" ht="12.95" customHeight="1" x14ac:dyDescent="0.2">
      <c r="A10" s="137" t="s">
        <v>205</v>
      </c>
      <c r="B10" s="50">
        <v>48284</v>
      </c>
      <c r="C10" s="50">
        <v>31757</v>
      </c>
      <c r="D10" s="50">
        <v>20403</v>
      </c>
      <c r="E10" s="50">
        <v>51851</v>
      </c>
      <c r="F10" s="50">
        <v>70423</v>
      </c>
      <c r="G10" s="50">
        <v>22054</v>
      </c>
      <c r="H10" s="50">
        <v>26910</v>
      </c>
      <c r="I10" s="50">
        <v>56951</v>
      </c>
      <c r="J10" s="133">
        <v>15441</v>
      </c>
      <c r="L10" s="145"/>
      <c r="M10" s="145"/>
      <c r="N10" s="145"/>
      <c r="O10" s="145"/>
      <c r="P10" s="145"/>
      <c r="Q10" s="145"/>
      <c r="R10" s="145"/>
      <c r="S10" s="145"/>
      <c r="T10" s="18"/>
      <c r="U10" s="18"/>
      <c r="V10" s="18"/>
      <c r="W10" s="18"/>
      <c r="X10" s="18"/>
      <c r="Y10" s="18"/>
      <c r="Z10" s="18"/>
      <c r="AA10" s="18"/>
    </row>
    <row r="11" spans="1:27" s="2" customFormat="1" ht="12.95" customHeight="1" x14ac:dyDescent="0.2">
      <c r="A11" s="137" t="s">
        <v>11</v>
      </c>
      <c r="B11" s="50" t="s">
        <v>1</v>
      </c>
      <c r="C11" s="50" t="s">
        <v>1</v>
      </c>
      <c r="D11" s="50" t="s">
        <v>1</v>
      </c>
      <c r="E11" s="50" t="s">
        <v>1</v>
      </c>
      <c r="F11" s="50" t="s">
        <v>1</v>
      </c>
      <c r="G11" s="50" t="s">
        <v>1</v>
      </c>
      <c r="H11" s="50" t="s">
        <v>1</v>
      </c>
      <c r="I11" s="50" t="s">
        <v>1</v>
      </c>
      <c r="J11" s="133">
        <v>40497</v>
      </c>
      <c r="L11" s="145"/>
      <c r="M11" s="145"/>
      <c r="N11" s="145"/>
      <c r="O11" s="145"/>
      <c r="P11" s="145"/>
      <c r="Q11" s="145"/>
      <c r="R11" s="145"/>
      <c r="S11" s="145"/>
      <c r="T11" s="18"/>
      <c r="U11" s="18"/>
      <c r="V11" s="18"/>
      <c r="W11" s="18"/>
      <c r="X11" s="18"/>
      <c r="Y11" s="18"/>
      <c r="Z11" s="18"/>
      <c r="AA11" s="18"/>
    </row>
    <row r="12" spans="1:27" s="2" customFormat="1" ht="12.95" customHeight="1" x14ac:dyDescent="0.2">
      <c r="A12" s="137" t="s">
        <v>12</v>
      </c>
      <c r="B12" s="50">
        <f t="shared" ref="B12:J12" si="0">B4-SUM(B5:B11)</f>
        <v>82399</v>
      </c>
      <c r="C12" s="50">
        <f t="shared" si="0"/>
        <v>4790</v>
      </c>
      <c r="D12" s="50">
        <f t="shared" si="0"/>
        <v>17603</v>
      </c>
      <c r="E12" s="50">
        <f t="shared" si="0"/>
        <v>18904</v>
      </c>
      <c r="F12" s="50">
        <f t="shared" si="0"/>
        <v>73644</v>
      </c>
      <c r="G12" s="50">
        <f t="shared" si="0"/>
        <v>53308</v>
      </c>
      <c r="H12" s="50">
        <f t="shared" si="0"/>
        <v>31025</v>
      </c>
      <c r="I12" s="50">
        <f t="shared" si="0"/>
        <v>52896</v>
      </c>
      <c r="J12" s="241">
        <f t="shared" si="0"/>
        <v>7583</v>
      </c>
      <c r="L12" s="144"/>
      <c r="M12" s="143"/>
      <c r="N12" s="143"/>
      <c r="O12" s="143"/>
      <c r="P12" s="143"/>
      <c r="Q12" s="143"/>
      <c r="R12" s="143"/>
      <c r="S12" s="143"/>
      <c r="T12" s="18"/>
      <c r="U12" s="18"/>
      <c r="V12" s="18"/>
      <c r="W12" s="18"/>
      <c r="X12" s="18"/>
      <c r="Y12" s="18"/>
      <c r="Z12" s="18"/>
      <c r="AA12" s="18"/>
    </row>
    <row r="13" spans="1:27" ht="23.1" customHeight="1" x14ac:dyDescent="0.2">
      <c r="A13" s="16"/>
      <c r="B13" s="51"/>
      <c r="C13" s="51"/>
      <c r="D13" s="51"/>
      <c r="E13" s="51"/>
      <c r="F13" s="51"/>
      <c r="G13" s="51"/>
      <c r="H13" s="51"/>
      <c r="I13" s="51"/>
      <c r="J13" s="17"/>
      <c r="K13" s="10"/>
      <c r="L13" s="143"/>
      <c r="M13" s="143"/>
      <c r="N13" s="143"/>
      <c r="O13" s="143"/>
      <c r="P13" s="143"/>
      <c r="Q13" s="143"/>
      <c r="R13" s="143"/>
      <c r="S13" s="143"/>
    </row>
    <row r="14" spans="1:27" ht="30" customHeight="1" x14ac:dyDescent="0.2">
      <c r="A14" s="209" t="s">
        <v>47</v>
      </c>
      <c r="B14" s="3"/>
      <c r="C14" s="4"/>
      <c r="D14" s="3"/>
      <c r="E14" s="4"/>
      <c r="F14" s="3"/>
      <c r="G14" s="3"/>
      <c r="H14" s="3"/>
      <c r="I14" s="4"/>
      <c r="J14" s="12"/>
      <c r="K14" s="11"/>
    </row>
    <row r="15" spans="1:27" ht="50.1" customHeight="1" x14ac:dyDescent="0.2">
      <c r="A15" s="134" t="s">
        <v>0</v>
      </c>
      <c r="B15" s="135" t="s">
        <v>60</v>
      </c>
      <c r="C15" s="135" t="s">
        <v>21</v>
      </c>
      <c r="D15" s="135" t="s">
        <v>22</v>
      </c>
      <c r="E15" s="135" t="s">
        <v>23</v>
      </c>
      <c r="F15" s="135" t="s">
        <v>70</v>
      </c>
      <c r="G15" s="135" t="s">
        <v>73</v>
      </c>
      <c r="H15" s="135" t="s">
        <v>71</v>
      </c>
      <c r="I15" s="135" t="s">
        <v>24</v>
      </c>
      <c r="J15" s="124" t="s">
        <v>72</v>
      </c>
    </row>
    <row r="16" spans="1:27" s="2" customFormat="1" ht="24" customHeight="1" x14ac:dyDescent="0.2">
      <c r="A16" s="136" t="s">
        <v>2</v>
      </c>
      <c r="B16" s="53">
        <v>100</v>
      </c>
      <c r="C16" s="53">
        <v>100</v>
      </c>
      <c r="D16" s="53">
        <v>100</v>
      </c>
      <c r="E16" s="53">
        <v>100</v>
      </c>
      <c r="F16" s="53">
        <v>100</v>
      </c>
      <c r="G16" s="53">
        <v>100</v>
      </c>
      <c r="H16" s="53">
        <v>100</v>
      </c>
      <c r="I16" s="53">
        <v>100</v>
      </c>
      <c r="J16" s="54">
        <v>100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s="2" customFormat="1" ht="12.95" customHeight="1" x14ac:dyDescent="0.2">
      <c r="A17" s="137" t="s">
        <v>17</v>
      </c>
      <c r="B17" s="52">
        <v>25.2</v>
      </c>
      <c r="C17" s="52">
        <v>30</v>
      </c>
      <c r="D17" s="52">
        <v>36.6</v>
      </c>
      <c r="E17" s="52">
        <v>40.200000000000003</v>
      </c>
      <c r="F17" s="52">
        <v>30.1</v>
      </c>
      <c r="G17" s="52">
        <v>35.299999999999997</v>
      </c>
      <c r="H17" s="52">
        <v>29.4</v>
      </c>
      <c r="I17" s="52">
        <v>34.4</v>
      </c>
      <c r="J17" s="52">
        <f t="shared" ref="J17:J23" si="1">J5*100/$J$4</f>
        <v>37.379821935014974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s="2" customFormat="1" ht="12.95" customHeight="1" x14ac:dyDescent="0.2">
      <c r="A18" s="137" t="s">
        <v>16</v>
      </c>
      <c r="B18" s="52" t="s">
        <v>1</v>
      </c>
      <c r="C18" s="52" t="s">
        <v>1</v>
      </c>
      <c r="D18" s="52" t="s">
        <v>1</v>
      </c>
      <c r="E18" s="52" t="s">
        <v>1</v>
      </c>
      <c r="F18" s="52" t="s">
        <v>1</v>
      </c>
      <c r="G18" s="52" t="s">
        <v>1</v>
      </c>
      <c r="H18" s="52">
        <v>21.9</v>
      </c>
      <c r="I18" s="52">
        <v>18</v>
      </c>
      <c r="J18" s="52">
        <f t="shared" si="1"/>
        <v>39.508267302876376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s="2" customFormat="1" ht="12.95" customHeight="1" x14ac:dyDescent="0.2">
      <c r="A19" s="137" t="s">
        <v>10</v>
      </c>
      <c r="B19" s="52">
        <v>39.1</v>
      </c>
      <c r="C19" s="52">
        <v>39.5</v>
      </c>
      <c r="D19" s="52">
        <v>32.299999999999997</v>
      </c>
      <c r="E19" s="52">
        <v>32.799999999999997</v>
      </c>
      <c r="F19" s="52">
        <v>31</v>
      </c>
      <c r="G19" s="52">
        <v>26.7</v>
      </c>
      <c r="H19" s="52">
        <v>21.8</v>
      </c>
      <c r="I19" s="52">
        <v>17.3</v>
      </c>
      <c r="J19" s="52">
        <f t="shared" si="1"/>
        <v>6.2421494197483076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s="2" customFormat="1" ht="12.95" customHeight="1" x14ac:dyDescent="0.2">
      <c r="A20" s="137" t="s">
        <v>48</v>
      </c>
      <c r="B20" s="52">
        <v>16.2</v>
      </c>
      <c r="C20" s="52">
        <v>23.7</v>
      </c>
      <c r="D20" s="52">
        <v>25.5</v>
      </c>
      <c r="E20" s="52">
        <v>17.899999999999999</v>
      </c>
      <c r="F20" s="52">
        <v>18</v>
      </c>
      <c r="G20" s="52">
        <v>18.7</v>
      </c>
      <c r="H20" s="52">
        <v>14.9</v>
      </c>
      <c r="I20" s="52">
        <v>11.7</v>
      </c>
      <c r="J20" s="52">
        <f t="shared" si="1"/>
        <v>7.789948097295845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s="2" customFormat="1" ht="12.95" customHeight="1" x14ac:dyDescent="0.2">
      <c r="A21" s="137" t="s">
        <v>204</v>
      </c>
      <c r="B21" s="52">
        <v>4.7</v>
      </c>
      <c r="C21" s="52">
        <v>3</v>
      </c>
      <c r="D21" s="52">
        <v>2.1</v>
      </c>
      <c r="E21" s="52">
        <v>1.8</v>
      </c>
      <c r="F21" s="52">
        <v>3.3</v>
      </c>
      <c r="G21" s="52">
        <v>8.1999999999999993</v>
      </c>
      <c r="H21" s="52">
        <v>4.8</v>
      </c>
      <c r="I21" s="52">
        <v>6.5</v>
      </c>
      <c r="J21" s="52">
        <f t="shared" si="1"/>
        <v>2.8071502492435791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s="2" customFormat="1" ht="12.95" customHeight="1" x14ac:dyDescent="0.2">
      <c r="A22" s="137" t="s">
        <v>205</v>
      </c>
      <c r="B22" s="52">
        <v>5.5</v>
      </c>
      <c r="C22" s="52">
        <v>3.3</v>
      </c>
      <c r="D22" s="52">
        <v>1.9</v>
      </c>
      <c r="E22" s="52">
        <v>5.4</v>
      </c>
      <c r="F22" s="52">
        <v>8.6</v>
      </c>
      <c r="G22" s="52">
        <v>3.2</v>
      </c>
      <c r="H22" s="52">
        <v>3.4</v>
      </c>
      <c r="I22" s="52">
        <v>6.3</v>
      </c>
      <c r="J22" s="52">
        <f t="shared" si="1"/>
        <v>1.5247900586966654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s="2" customFormat="1" ht="12.95" customHeight="1" x14ac:dyDescent="0.2">
      <c r="A23" s="137" t="s">
        <v>11</v>
      </c>
      <c r="B23" s="52" t="s">
        <v>1</v>
      </c>
      <c r="C23" s="52" t="s">
        <v>1</v>
      </c>
      <c r="D23" s="52" t="s">
        <v>1</v>
      </c>
      <c r="E23" s="52" t="s">
        <v>1</v>
      </c>
      <c r="F23" s="52" t="s">
        <v>1</v>
      </c>
      <c r="G23" s="52" t="s">
        <v>1</v>
      </c>
      <c r="H23" s="52" t="s">
        <v>1</v>
      </c>
      <c r="I23" s="52" t="s">
        <v>1</v>
      </c>
      <c r="J23" s="52">
        <f t="shared" si="1"/>
        <v>3.9990559553810545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s="2" customFormat="1" ht="12.95" customHeight="1" x14ac:dyDescent="0.2">
      <c r="A24" s="137" t="s">
        <v>12</v>
      </c>
      <c r="B24" s="52">
        <f t="shared" ref="B24:J24" si="2">B16-SUM(B17:B23)</f>
        <v>9.2999999999999972</v>
      </c>
      <c r="C24" s="52">
        <f t="shared" si="2"/>
        <v>0.5</v>
      </c>
      <c r="D24" s="52">
        <f t="shared" si="2"/>
        <v>1.5999999999999943</v>
      </c>
      <c r="E24" s="52">
        <f t="shared" si="2"/>
        <v>1.8999999999999915</v>
      </c>
      <c r="F24" s="52">
        <f t="shared" si="2"/>
        <v>9.0000000000000142</v>
      </c>
      <c r="G24" s="52">
        <f t="shared" si="2"/>
        <v>7.8999999999999915</v>
      </c>
      <c r="H24" s="52">
        <f t="shared" si="2"/>
        <v>3.7999999999999972</v>
      </c>
      <c r="I24" s="52">
        <f t="shared" si="2"/>
        <v>5.7999999999999972</v>
      </c>
      <c r="J24" s="52">
        <f t="shared" si="2"/>
        <v>0.74881698174320377</v>
      </c>
      <c r="K24" s="15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s="2" customFormat="1" ht="23.1" customHeight="1" x14ac:dyDescent="0.2">
      <c r="A25" s="114" t="s">
        <v>207</v>
      </c>
      <c r="B25" s="114"/>
      <c r="C25" s="114"/>
      <c r="D25" s="114"/>
      <c r="E25" s="114"/>
      <c r="F25" s="114"/>
      <c r="G25" s="114"/>
      <c r="H25" s="114"/>
      <c r="I25" s="114"/>
      <c r="J25" s="114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s="2" customFormat="1" ht="10.5" customHeight="1" x14ac:dyDescent="0.2">
      <c r="A26" s="114" t="s">
        <v>61</v>
      </c>
      <c r="B26" s="114"/>
      <c r="C26" s="114"/>
      <c r="D26" s="114"/>
      <c r="E26" s="114"/>
      <c r="F26" s="114"/>
      <c r="G26" s="114"/>
      <c r="H26" s="114"/>
      <c r="I26" s="114"/>
      <c r="J26" s="114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s="2" customFormat="1" ht="23.1" customHeight="1" x14ac:dyDescent="0.2">
      <c r="A27" s="115" t="s">
        <v>91</v>
      </c>
      <c r="B27" s="114"/>
      <c r="C27" s="114"/>
      <c r="D27" s="114"/>
      <c r="E27" s="114"/>
      <c r="F27" s="114"/>
      <c r="G27" s="114"/>
      <c r="H27" s="114"/>
      <c r="I27" s="114"/>
      <c r="J27" s="114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s="2" customFormat="1" ht="15.75" customHeight="1" x14ac:dyDescent="0.2">
      <c r="A28" s="19"/>
      <c r="B28" s="13"/>
      <c r="C28" s="13"/>
      <c r="D28" s="13"/>
      <c r="E28" s="13"/>
      <c r="F28" s="13"/>
      <c r="G28" s="13"/>
      <c r="H28" s="13"/>
      <c r="I28" s="13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75" customHeight="1" x14ac:dyDescent="0.2">
      <c r="A29" s="48"/>
      <c r="B29" s="48"/>
      <c r="C29" s="48"/>
      <c r="D29" s="48"/>
      <c r="E29" s="48"/>
      <c r="F29" s="48"/>
      <c r="G29" s="48"/>
      <c r="H29" s="48"/>
      <c r="I29" s="48"/>
      <c r="L29" s="91" t="s">
        <v>144</v>
      </c>
    </row>
    <row r="30" spans="1:27" ht="12.7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L30" s="24" t="s">
        <v>13</v>
      </c>
      <c r="M30" s="61" t="s">
        <v>17</v>
      </c>
      <c r="N30" s="63" t="s">
        <v>16</v>
      </c>
      <c r="O30" s="63" t="s">
        <v>10</v>
      </c>
      <c r="P30" s="63" t="s">
        <v>315</v>
      </c>
    </row>
    <row r="31" spans="1:27" ht="12.75" customHeight="1" x14ac:dyDescent="0.2">
      <c r="A31" s="48"/>
      <c r="B31" s="48"/>
      <c r="C31" s="48"/>
      <c r="D31" s="48"/>
      <c r="E31" s="48"/>
      <c r="F31" s="48"/>
      <c r="G31" s="48"/>
      <c r="H31" s="48"/>
      <c r="I31" s="48"/>
      <c r="L31" s="31">
        <v>1990</v>
      </c>
      <c r="M31" s="146">
        <v>4</v>
      </c>
      <c r="N31" s="146" t="s">
        <v>1</v>
      </c>
      <c r="O31" s="146">
        <v>29</v>
      </c>
      <c r="P31" s="146" t="s">
        <v>44</v>
      </c>
    </row>
    <row r="32" spans="1:27" ht="12.75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L32" s="31">
        <v>1994</v>
      </c>
      <c r="M32" s="146">
        <v>7</v>
      </c>
      <c r="N32" s="146" t="s">
        <v>1</v>
      </c>
      <c r="O32" s="146">
        <v>28</v>
      </c>
      <c r="P32" s="146">
        <v>1</v>
      </c>
    </row>
    <row r="33" spans="1:17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L33" s="31">
        <v>1998</v>
      </c>
      <c r="M33" s="146">
        <v>20</v>
      </c>
      <c r="N33" s="146" t="s">
        <v>1</v>
      </c>
      <c r="O33" s="146">
        <v>14</v>
      </c>
      <c r="P33" s="146">
        <v>2</v>
      </c>
    </row>
    <row r="34" spans="1:17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L34" s="31">
        <v>2002</v>
      </c>
      <c r="M34" s="146">
        <v>24</v>
      </c>
      <c r="N34" s="146" t="s">
        <v>1</v>
      </c>
      <c r="O34" s="146">
        <v>12</v>
      </c>
      <c r="P34" s="146" t="s">
        <v>44</v>
      </c>
    </row>
    <row r="35" spans="1:17" ht="12.75" customHeight="1" x14ac:dyDescent="0.2">
      <c r="A35" s="48"/>
      <c r="B35" s="48"/>
      <c r="C35" s="48"/>
      <c r="D35" s="48"/>
      <c r="E35" s="48"/>
      <c r="F35" s="48"/>
      <c r="G35" s="48"/>
      <c r="H35" s="48"/>
      <c r="I35" s="48"/>
      <c r="L35" s="31">
        <v>2006</v>
      </c>
      <c r="M35" s="146">
        <v>15</v>
      </c>
      <c r="N35" s="146" t="s">
        <v>1</v>
      </c>
      <c r="O35" s="146">
        <v>20</v>
      </c>
      <c r="P35" s="146">
        <v>1</v>
      </c>
    </row>
    <row r="36" spans="1:17" ht="12.75" customHeight="1" x14ac:dyDescent="0.2">
      <c r="A36" s="48"/>
      <c r="B36" s="48"/>
      <c r="C36" s="48"/>
      <c r="D36" s="48"/>
      <c r="E36" s="48"/>
      <c r="F36" s="48"/>
      <c r="G36" s="48"/>
      <c r="H36" s="48"/>
      <c r="I36" s="48"/>
      <c r="L36" s="31">
        <v>2011</v>
      </c>
      <c r="M36" s="146">
        <v>24</v>
      </c>
      <c r="N36" s="146" t="s">
        <v>1</v>
      </c>
      <c r="O36" s="146">
        <v>12</v>
      </c>
      <c r="P36" s="146" t="s">
        <v>44</v>
      </c>
    </row>
    <row r="37" spans="1:17" ht="12.75" customHeight="1" x14ac:dyDescent="0.2">
      <c r="A37" s="48"/>
      <c r="B37" s="48"/>
      <c r="C37" s="48"/>
      <c r="D37" s="48"/>
      <c r="E37" s="48"/>
      <c r="F37" s="48"/>
      <c r="G37" s="48"/>
      <c r="H37" s="48"/>
      <c r="I37" s="48"/>
      <c r="L37" s="31">
        <v>2016</v>
      </c>
      <c r="M37" s="146">
        <v>26</v>
      </c>
      <c r="N37" s="146">
        <v>3</v>
      </c>
      <c r="O37" s="146">
        <v>7</v>
      </c>
      <c r="P37" s="146" t="s">
        <v>44</v>
      </c>
    </row>
    <row r="38" spans="1:17" ht="12.75" customHeight="1" x14ac:dyDescent="0.2">
      <c r="A38" s="48"/>
      <c r="B38" s="48"/>
      <c r="C38" s="48"/>
      <c r="D38" s="48"/>
      <c r="E38" s="48"/>
      <c r="F38" s="48"/>
      <c r="G38" s="48"/>
      <c r="H38" s="48"/>
      <c r="I38" s="48"/>
      <c r="L38" s="31">
        <v>2021</v>
      </c>
      <c r="M38" s="147">
        <v>34</v>
      </c>
      <c r="N38" s="147">
        <v>1</v>
      </c>
      <c r="O38" s="147">
        <v>1</v>
      </c>
      <c r="P38" s="148" t="s">
        <v>44</v>
      </c>
    </row>
    <row r="39" spans="1:17" ht="12.75" customHeight="1" x14ac:dyDescent="0.2">
      <c r="A39" s="48"/>
      <c r="B39" s="48"/>
      <c r="C39" s="48"/>
      <c r="D39" s="48"/>
      <c r="E39" s="48"/>
      <c r="F39" s="48"/>
      <c r="G39" s="48"/>
      <c r="H39" s="48"/>
      <c r="I39" s="48"/>
      <c r="L39" s="31" t="s">
        <v>89</v>
      </c>
      <c r="M39" s="147">
        <v>14</v>
      </c>
      <c r="N39" s="147">
        <v>22</v>
      </c>
      <c r="O39" s="147" t="s">
        <v>44</v>
      </c>
      <c r="P39" s="148" t="s">
        <v>44</v>
      </c>
      <c r="Q39" s="148"/>
    </row>
    <row r="40" spans="1:17" ht="12.75" customHeight="1" x14ac:dyDescent="0.2">
      <c r="A40" s="48"/>
      <c r="B40" s="48"/>
      <c r="C40" s="48"/>
      <c r="D40" s="48"/>
      <c r="E40" s="48"/>
      <c r="F40" s="48"/>
      <c r="G40" s="48"/>
      <c r="H40" s="48"/>
      <c r="I40" s="48"/>
      <c r="L40" s="77"/>
      <c r="M40" s="63"/>
      <c r="N40" s="63"/>
      <c r="O40" s="63"/>
      <c r="P40" s="63"/>
    </row>
    <row r="41" spans="1:17" ht="12.75" customHeight="1" x14ac:dyDescent="0.2">
      <c r="A41" s="48"/>
      <c r="B41" s="48"/>
      <c r="C41" s="48"/>
      <c r="D41" s="48"/>
      <c r="E41" s="48"/>
      <c r="F41" s="48"/>
      <c r="G41" s="48"/>
      <c r="H41" s="48"/>
      <c r="I41" s="48"/>
    </row>
    <row r="42" spans="1:17" ht="12.75" customHeight="1" x14ac:dyDescent="0.2">
      <c r="A42" s="48"/>
      <c r="B42" s="48"/>
      <c r="C42" s="48"/>
      <c r="D42" s="48"/>
      <c r="E42" s="48"/>
      <c r="F42" s="48"/>
      <c r="G42" s="48"/>
      <c r="H42" s="48"/>
      <c r="I42" s="48"/>
    </row>
    <row r="43" spans="1:17" ht="12.75" customHeight="1" x14ac:dyDescent="0.2">
      <c r="A43" s="48"/>
      <c r="B43" s="48"/>
      <c r="C43" s="48"/>
      <c r="D43" s="48"/>
      <c r="E43" s="48"/>
      <c r="F43" s="48"/>
      <c r="G43" s="48"/>
      <c r="H43" s="48"/>
      <c r="I43" s="48"/>
    </row>
    <row r="44" spans="1:17" ht="12.75" customHeight="1" x14ac:dyDescent="0.2">
      <c r="A44" s="48"/>
      <c r="B44" s="48"/>
      <c r="C44" s="48"/>
      <c r="D44" s="48"/>
      <c r="E44" s="48"/>
      <c r="F44" s="48"/>
      <c r="G44" s="48"/>
      <c r="H44" s="48"/>
      <c r="I44" s="48"/>
    </row>
    <row r="45" spans="1:17" ht="12.75" customHeight="1" x14ac:dyDescent="0.2">
      <c r="A45" s="48"/>
      <c r="B45" s="48"/>
      <c r="C45" s="48"/>
      <c r="D45" s="48"/>
      <c r="E45" s="48"/>
      <c r="F45" s="48"/>
      <c r="G45" s="48"/>
      <c r="H45" s="48"/>
      <c r="I45" s="48"/>
    </row>
    <row r="46" spans="1:17" ht="12.75" customHeight="1" x14ac:dyDescent="0.2">
      <c r="A46" s="48"/>
      <c r="B46" s="48"/>
      <c r="C46" s="48"/>
      <c r="D46" s="48"/>
      <c r="E46" s="48"/>
      <c r="F46" s="48"/>
      <c r="G46" s="48"/>
      <c r="H46" s="48"/>
      <c r="I46" s="48"/>
    </row>
    <row r="47" spans="1:17" ht="12.75" customHeight="1" x14ac:dyDescent="0.2">
      <c r="A47" s="48"/>
      <c r="B47" s="48"/>
      <c r="C47" s="48"/>
      <c r="D47" s="48"/>
      <c r="E47" s="48"/>
      <c r="F47" s="48"/>
      <c r="G47" s="48"/>
      <c r="H47" s="48"/>
      <c r="I47" s="48"/>
    </row>
    <row r="48" spans="1:17" ht="12.75" customHeight="1" x14ac:dyDescent="0.2">
      <c r="A48" s="48"/>
      <c r="B48" s="48"/>
      <c r="C48" s="48"/>
      <c r="D48" s="48"/>
      <c r="E48" s="48"/>
      <c r="F48" s="48"/>
      <c r="G48" s="48"/>
      <c r="H48" s="48"/>
      <c r="I48" s="48"/>
    </row>
    <row r="51" spans="1:27" s="2" customFormat="1" ht="12.2" customHeight="1" x14ac:dyDescent="0.2">
      <c r="A51" s="19"/>
      <c r="B51" s="13"/>
      <c r="C51" s="13"/>
      <c r="D51" s="13"/>
      <c r="E51" s="13"/>
      <c r="F51" s="13"/>
      <c r="G51" s="13"/>
      <c r="H51" s="13"/>
      <c r="I51" s="13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s="2" customFormat="1" ht="24" customHeight="1" x14ac:dyDescent="0.2">
      <c r="A52" s="19"/>
      <c r="B52" s="13"/>
      <c r="C52" s="13"/>
      <c r="D52" s="13"/>
      <c r="E52" s="13"/>
      <c r="F52" s="13"/>
      <c r="G52" s="13"/>
      <c r="H52" s="13"/>
      <c r="I52" s="13"/>
      <c r="L52" s="24"/>
      <c r="M52" s="34"/>
      <c r="N52" s="34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s="2" customFormat="1" ht="12" customHeight="1" x14ac:dyDescent="0.2">
      <c r="A53" s="19"/>
      <c r="B53" s="13"/>
      <c r="C53" s="13"/>
      <c r="D53" s="13"/>
      <c r="E53" s="13"/>
      <c r="F53" s="13"/>
      <c r="G53" s="13"/>
      <c r="H53" s="13"/>
      <c r="I53" s="13"/>
      <c r="L53" s="18"/>
      <c r="M53" s="92"/>
      <c r="N53" s="92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s="2" customFormat="1" ht="12" customHeight="1" x14ac:dyDescent="0.2">
      <c r="A54" s="19"/>
      <c r="B54" s="13"/>
      <c r="C54" s="13"/>
      <c r="D54" s="13"/>
      <c r="E54" s="13"/>
      <c r="F54" s="13"/>
      <c r="G54" s="13"/>
      <c r="H54" s="13"/>
      <c r="I54" s="13"/>
      <c r="L54" s="18"/>
      <c r="M54" s="92"/>
      <c r="N54" s="92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s="2" customFormat="1" ht="12" customHeight="1" x14ac:dyDescent="0.2">
      <c r="A55" s="19"/>
      <c r="B55" s="13"/>
      <c r="C55" s="13"/>
      <c r="D55" s="13"/>
      <c r="E55" s="13"/>
      <c r="F55" s="13"/>
      <c r="G55" s="13"/>
      <c r="H55" s="13"/>
      <c r="I55" s="13"/>
      <c r="L55" s="18"/>
      <c r="M55" s="92"/>
      <c r="N55" s="92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s="2" customFormat="1" ht="12" customHeight="1" x14ac:dyDescent="0.2">
      <c r="A56" s="19"/>
      <c r="B56" s="13"/>
      <c r="C56" s="13"/>
      <c r="D56" s="13"/>
      <c r="E56" s="13"/>
      <c r="F56" s="13"/>
      <c r="G56" s="13"/>
      <c r="H56" s="13"/>
      <c r="I56" s="13"/>
      <c r="L56" s="18"/>
      <c r="M56" s="92"/>
      <c r="N56" s="92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s="2" customFormat="1" ht="12" customHeight="1" x14ac:dyDescent="0.2">
      <c r="A57" s="19"/>
      <c r="B57" s="13"/>
      <c r="C57" s="13"/>
      <c r="D57" s="13"/>
      <c r="E57" s="13"/>
      <c r="F57" s="13"/>
      <c r="G57" s="13"/>
      <c r="H57" s="13"/>
      <c r="I57" s="13"/>
      <c r="L57" s="18"/>
      <c r="M57" s="92"/>
      <c r="N57" s="92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s="2" customFormat="1" ht="12" customHeight="1" x14ac:dyDescent="0.2">
      <c r="A58" s="19"/>
      <c r="B58" s="13"/>
      <c r="C58" s="13"/>
      <c r="D58" s="13"/>
      <c r="E58" s="13"/>
      <c r="F58" s="13"/>
      <c r="G58" s="13"/>
      <c r="H58" s="13"/>
      <c r="I58" s="13"/>
      <c r="L58" s="18"/>
      <c r="M58" s="92"/>
      <c r="N58" s="92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s="2" customFormat="1" ht="12" customHeight="1" x14ac:dyDescent="0.2">
      <c r="A59" s="19"/>
      <c r="B59" s="13"/>
      <c r="C59" s="13"/>
      <c r="D59" s="13"/>
      <c r="E59" s="13"/>
      <c r="F59" s="13"/>
      <c r="G59" s="13"/>
      <c r="H59" s="13"/>
      <c r="I59" s="13"/>
      <c r="L59" s="18"/>
      <c r="M59" s="92"/>
      <c r="N59" s="92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s="2" customFormat="1" ht="12" customHeight="1" x14ac:dyDescent="0.2">
      <c r="A60" s="19"/>
      <c r="B60" s="13"/>
      <c r="C60" s="13"/>
      <c r="D60" s="13"/>
      <c r="E60" s="13"/>
      <c r="F60" s="13"/>
      <c r="G60" s="13"/>
      <c r="H60" s="13"/>
      <c r="I60" s="13"/>
      <c r="L60" s="18"/>
      <c r="M60" s="92"/>
      <c r="N60" s="92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s="2" customFormat="1" ht="12" customHeight="1" x14ac:dyDescent="0.2">
      <c r="A61" s="19"/>
      <c r="B61" s="13"/>
      <c r="C61" s="13"/>
      <c r="D61" s="13"/>
      <c r="E61" s="13"/>
      <c r="F61" s="13"/>
      <c r="G61" s="13"/>
      <c r="H61" s="13"/>
      <c r="I61" s="13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s="2" customFormat="1" ht="12" customHeight="1" x14ac:dyDescent="0.2">
      <c r="A62" s="19"/>
      <c r="B62" s="13"/>
      <c r="C62" s="13"/>
      <c r="D62" s="13"/>
      <c r="E62" s="13"/>
      <c r="F62" s="13"/>
      <c r="G62" s="13"/>
      <c r="H62" s="13"/>
      <c r="I62" s="13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s="2" customFormat="1" ht="12" customHeight="1" x14ac:dyDescent="0.2">
      <c r="A63" s="19"/>
      <c r="B63" s="13"/>
      <c r="C63" s="13"/>
      <c r="D63" s="13"/>
      <c r="E63" s="13"/>
      <c r="F63" s="13"/>
      <c r="G63" s="13"/>
      <c r="H63" s="13"/>
      <c r="I63" s="13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s="2" customFormat="1" ht="12" customHeight="1" x14ac:dyDescent="0.2">
      <c r="A64" s="19"/>
      <c r="B64" s="13"/>
      <c r="C64" s="13"/>
      <c r="D64" s="13"/>
      <c r="E64" s="13"/>
      <c r="F64" s="13"/>
      <c r="G64" s="13"/>
      <c r="H64" s="13"/>
      <c r="I64" s="13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s="2" customFormat="1" ht="12" customHeight="1" x14ac:dyDescent="0.2">
      <c r="A65" s="19"/>
      <c r="B65" s="13"/>
      <c r="C65" s="13"/>
      <c r="D65" s="13"/>
      <c r="E65" s="13"/>
      <c r="F65" s="13"/>
      <c r="G65" s="13"/>
      <c r="H65" s="13"/>
      <c r="I65" s="13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s="2" customFormat="1" ht="12" customHeight="1" x14ac:dyDescent="0.2">
      <c r="A66" s="19"/>
      <c r="B66" s="13"/>
      <c r="C66" s="13"/>
      <c r="D66" s="13"/>
      <c r="E66" s="13"/>
      <c r="F66" s="13"/>
      <c r="G66" s="13"/>
      <c r="H66" s="13"/>
      <c r="I66" s="13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s="2" customFormat="1" ht="12" customHeight="1" x14ac:dyDescent="0.2">
      <c r="A67" s="19"/>
      <c r="B67" s="13"/>
      <c r="C67" s="13"/>
      <c r="D67" s="13"/>
      <c r="E67" s="13"/>
      <c r="F67" s="13"/>
      <c r="G67" s="13"/>
      <c r="H67" s="13"/>
      <c r="I67" s="13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s="2" customFormat="1" ht="12" customHeight="1" x14ac:dyDescent="0.2">
      <c r="A68" s="19"/>
      <c r="B68" s="13"/>
      <c r="C68" s="13"/>
      <c r="D68" s="13"/>
      <c r="E68" s="13"/>
      <c r="F68" s="13"/>
      <c r="G68" s="13"/>
      <c r="H68" s="13"/>
      <c r="I68" s="13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s="2" customFormat="1" ht="12" customHeight="1" x14ac:dyDescent="0.2">
      <c r="A69" s="19"/>
      <c r="B69" s="13"/>
      <c r="C69" s="13"/>
      <c r="D69" s="13"/>
      <c r="E69" s="13"/>
      <c r="F69" s="13"/>
      <c r="G69" s="13"/>
      <c r="H69" s="13"/>
      <c r="I69" s="13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s="2" customFormat="1" ht="12" customHeight="1" x14ac:dyDescent="0.2">
      <c r="A70" s="19"/>
      <c r="B70" s="13"/>
      <c r="C70" s="13"/>
      <c r="D70" s="13"/>
      <c r="E70" s="13"/>
      <c r="F70" s="13"/>
      <c r="G70" s="13"/>
      <c r="H70" s="13"/>
      <c r="I70" s="13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s="2" customFormat="1" ht="12" customHeight="1" x14ac:dyDescent="0.2">
      <c r="A71" s="19"/>
      <c r="B71" s="13"/>
      <c r="C71" s="13"/>
      <c r="D71" s="13"/>
      <c r="E71" s="13"/>
      <c r="F71" s="13"/>
      <c r="G71" s="13"/>
      <c r="H71" s="13"/>
      <c r="I71" s="13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s="2" customFormat="1" ht="12" customHeight="1" x14ac:dyDescent="0.2">
      <c r="A72" s="19"/>
      <c r="B72" s="13"/>
      <c r="C72" s="13"/>
      <c r="D72" s="13"/>
      <c r="E72" s="13"/>
      <c r="F72" s="13"/>
      <c r="G72" s="13"/>
      <c r="H72" s="13"/>
      <c r="I72" s="13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s="2" customFormat="1" ht="12" customHeight="1" x14ac:dyDescent="0.2">
      <c r="A73" s="19"/>
      <c r="B73" s="13"/>
      <c r="C73" s="13"/>
      <c r="D73" s="13"/>
      <c r="E73" s="13"/>
      <c r="F73" s="13"/>
      <c r="G73" s="13"/>
      <c r="H73" s="13"/>
      <c r="I73" s="13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73"/>
  <sheetViews>
    <sheetView zoomScale="140" zoomScaleNormal="140" workbookViewId="0"/>
  </sheetViews>
  <sheetFormatPr baseColWidth="10" defaultRowHeight="12.75" x14ac:dyDescent="0.2"/>
  <cols>
    <col min="1" max="1" width="12.7109375" style="1" customWidth="1"/>
    <col min="2" max="9" width="9.28515625" style="1" customWidth="1"/>
    <col min="10" max="10" width="9.7109375" style="1" customWidth="1"/>
    <col min="11" max="11" width="2.7109375" style="1" customWidth="1"/>
    <col min="12" max="12" width="10.28515625" style="16" customWidth="1"/>
    <col min="13" max="13" width="7.140625" style="16" customWidth="1"/>
    <col min="14" max="16" width="8.28515625" style="16" customWidth="1"/>
    <col min="17" max="28" width="11.42578125" style="16"/>
    <col min="29" max="16384" width="11.42578125" style="1"/>
  </cols>
  <sheetData>
    <row r="1" spans="1:28" s="8" customFormat="1" ht="19.5" x14ac:dyDescent="0.3">
      <c r="A1" s="20" t="s">
        <v>62</v>
      </c>
      <c r="B1" s="7"/>
      <c r="C1" s="7"/>
      <c r="D1" s="7"/>
      <c r="E1" s="7"/>
      <c r="F1" s="7"/>
      <c r="G1" s="7"/>
      <c r="H1" s="7"/>
      <c r="I1" s="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30" customHeight="1" x14ac:dyDescent="0.2">
      <c r="A2" s="209" t="s">
        <v>45</v>
      </c>
      <c r="B2" s="48"/>
      <c r="C2" s="48"/>
      <c r="D2" s="48"/>
      <c r="E2" s="48"/>
      <c r="F2" s="48"/>
      <c r="G2" s="48"/>
      <c r="H2" s="48"/>
      <c r="I2" s="48"/>
    </row>
    <row r="3" spans="1:28" ht="50.1" customHeight="1" x14ac:dyDescent="0.2">
      <c r="A3" s="134" t="s">
        <v>0</v>
      </c>
      <c r="B3" s="135" t="s">
        <v>60</v>
      </c>
      <c r="C3" s="135" t="s">
        <v>21</v>
      </c>
      <c r="D3" s="135" t="s">
        <v>22</v>
      </c>
      <c r="E3" s="135" t="s">
        <v>23</v>
      </c>
      <c r="F3" s="135" t="s">
        <v>70</v>
      </c>
      <c r="G3" s="135" t="s">
        <v>73</v>
      </c>
      <c r="H3" s="135" t="s">
        <v>71</v>
      </c>
      <c r="I3" s="135" t="s">
        <v>24</v>
      </c>
      <c r="J3" s="124" t="s">
        <v>72</v>
      </c>
    </row>
    <row r="4" spans="1:28" s="2" customFormat="1" ht="24" customHeight="1" x14ac:dyDescent="0.2">
      <c r="A4" s="136" t="s">
        <v>2</v>
      </c>
      <c r="B4" s="49">
        <v>888425</v>
      </c>
      <c r="C4" s="49">
        <v>977867</v>
      </c>
      <c r="D4" s="49">
        <v>1084611</v>
      </c>
      <c r="E4" s="49">
        <v>970031</v>
      </c>
      <c r="F4" s="49">
        <v>818061</v>
      </c>
      <c r="G4" s="49">
        <v>681375</v>
      </c>
      <c r="H4" s="49">
        <v>806419</v>
      </c>
      <c r="I4" s="49">
        <v>913863</v>
      </c>
      <c r="J4" s="259">
        <v>1015323</v>
      </c>
      <c r="K4" s="14"/>
      <c r="L4" s="177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</row>
    <row r="5" spans="1:28" s="2" customFormat="1" ht="12.95" customHeight="1" x14ac:dyDescent="0.2">
      <c r="A5" s="137" t="s">
        <v>17</v>
      </c>
      <c r="B5" s="50">
        <v>239872</v>
      </c>
      <c r="C5" s="50">
        <v>288431</v>
      </c>
      <c r="D5" s="50">
        <v>371885</v>
      </c>
      <c r="E5" s="50">
        <v>394118</v>
      </c>
      <c r="F5" s="50">
        <v>247312</v>
      </c>
      <c r="G5" s="50">
        <v>242251</v>
      </c>
      <c r="H5" s="50">
        <v>246395</v>
      </c>
      <c r="I5" s="50">
        <v>361769</v>
      </c>
      <c r="J5" s="133">
        <v>360393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28" s="2" customFormat="1" ht="12.95" customHeight="1" x14ac:dyDescent="0.2">
      <c r="A6" s="137" t="s">
        <v>16</v>
      </c>
      <c r="B6" s="50" t="s">
        <v>1</v>
      </c>
      <c r="C6" s="50" t="s">
        <v>1</v>
      </c>
      <c r="D6" s="50" t="s">
        <v>1</v>
      </c>
      <c r="E6" s="50" t="s">
        <v>1</v>
      </c>
      <c r="F6" s="50" t="s">
        <v>1</v>
      </c>
      <c r="G6" s="50" t="s">
        <v>1</v>
      </c>
      <c r="H6" s="50">
        <v>167852</v>
      </c>
      <c r="I6" s="50">
        <v>152775</v>
      </c>
      <c r="J6" s="133">
        <v>388026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s="2" customFormat="1" ht="12.95" customHeight="1" x14ac:dyDescent="0.2">
      <c r="A7" s="137" t="s">
        <v>10</v>
      </c>
      <c r="B7" s="50">
        <v>340134</v>
      </c>
      <c r="C7" s="50">
        <v>368206</v>
      </c>
      <c r="D7" s="50">
        <v>327948</v>
      </c>
      <c r="E7" s="50">
        <v>304125</v>
      </c>
      <c r="F7" s="50">
        <v>235350</v>
      </c>
      <c r="G7" s="50">
        <v>156969</v>
      </c>
      <c r="H7" s="50">
        <v>153115</v>
      </c>
      <c r="I7" s="50">
        <v>121583</v>
      </c>
      <c r="J7" s="133">
        <v>49629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s="2" customFormat="1" ht="12.95" customHeight="1" x14ac:dyDescent="0.2">
      <c r="A8" s="137" t="s">
        <v>48</v>
      </c>
      <c r="B8" s="50">
        <v>139612</v>
      </c>
      <c r="C8" s="50">
        <v>221814</v>
      </c>
      <c r="D8" s="50">
        <v>264299</v>
      </c>
      <c r="E8" s="50">
        <v>159065</v>
      </c>
      <c r="F8" s="50">
        <v>137253</v>
      </c>
      <c r="G8" s="50">
        <v>125528</v>
      </c>
      <c r="H8" s="50">
        <v>106256</v>
      </c>
      <c r="I8" s="50">
        <v>90881</v>
      </c>
      <c r="J8" s="133">
        <v>66388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s="2" customFormat="1" ht="12.95" customHeight="1" x14ac:dyDescent="0.2">
      <c r="A9" s="137" t="s">
        <v>204</v>
      </c>
      <c r="B9" s="50">
        <v>37126</v>
      </c>
      <c r="C9" s="50">
        <v>36035</v>
      </c>
      <c r="D9" s="50">
        <v>29240</v>
      </c>
      <c r="E9" s="50">
        <v>25402</v>
      </c>
      <c r="F9" s="50">
        <v>27642</v>
      </c>
      <c r="G9" s="50">
        <v>59004</v>
      </c>
      <c r="H9" s="50">
        <v>38836</v>
      </c>
      <c r="I9" s="50">
        <v>57554</v>
      </c>
      <c r="J9" s="133">
        <v>57587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s="2" customFormat="1" ht="12.95" customHeight="1" x14ac:dyDescent="0.2">
      <c r="A10" s="137" t="s">
        <v>205</v>
      </c>
      <c r="B10" s="50">
        <v>48669</v>
      </c>
      <c r="C10" s="50">
        <v>37498</v>
      </c>
      <c r="D10" s="50">
        <v>17062</v>
      </c>
      <c r="E10" s="50">
        <v>45676</v>
      </c>
      <c r="F10" s="50">
        <v>78440</v>
      </c>
      <c r="G10" s="50">
        <v>18943</v>
      </c>
      <c r="H10" s="50">
        <v>24521</v>
      </c>
      <c r="I10" s="50">
        <v>52963</v>
      </c>
      <c r="J10" s="133">
        <v>10415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s="2" customFormat="1" ht="12.95" customHeight="1" x14ac:dyDescent="0.2">
      <c r="A11" s="137" t="s">
        <v>11</v>
      </c>
      <c r="B11" s="50" t="s">
        <v>1</v>
      </c>
      <c r="C11" s="50" t="s">
        <v>1</v>
      </c>
      <c r="D11" s="50" t="s">
        <v>1</v>
      </c>
      <c r="E11" s="50" t="s">
        <v>1</v>
      </c>
      <c r="F11" s="50" t="s">
        <v>1</v>
      </c>
      <c r="G11" s="50" t="s">
        <v>1</v>
      </c>
      <c r="H11" s="50" t="s">
        <v>1</v>
      </c>
      <c r="I11" s="50" t="s">
        <v>1</v>
      </c>
      <c r="J11" s="133">
        <v>49036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s="2" customFormat="1" ht="12.95" customHeight="1" x14ac:dyDescent="0.2">
      <c r="A12" s="137" t="s">
        <v>12</v>
      </c>
      <c r="B12" s="50">
        <f t="shared" ref="B12:J12" si="0">B4-SUM(B5:B11)</f>
        <v>83012</v>
      </c>
      <c r="C12" s="50">
        <f t="shared" si="0"/>
        <v>25883</v>
      </c>
      <c r="D12" s="50">
        <f t="shared" si="0"/>
        <v>74177</v>
      </c>
      <c r="E12" s="50">
        <f t="shared" si="0"/>
        <v>41645</v>
      </c>
      <c r="F12" s="50">
        <f t="shared" si="0"/>
        <v>92064</v>
      </c>
      <c r="G12" s="50">
        <f t="shared" si="0"/>
        <v>78680</v>
      </c>
      <c r="H12" s="50">
        <f t="shared" si="0"/>
        <v>69444</v>
      </c>
      <c r="I12" s="50">
        <f t="shared" si="0"/>
        <v>76338</v>
      </c>
      <c r="J12" s="133">
        <f t="shared" si="0"/>
        <v>33849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ht="23.1" customHeight="1" x14ac:dyDescent="0.2">
      <c r="A13" s="16"/>
      <c r="B13" s="51"/>
      <c r="C13" s="51"/>
      <c r="D13" s="51"/>
      <c r="E13" s="51"/>
      <c r="F13" s="51"/>
      <c r="G13" s="51"/>
      <c r="H13" s="51"/>
      <c r="I13" s="51"/>
      <c r="J13" s="17"/>
      <c r="K13" s="10"/>
      <c r="L13" s="17"/>
    </row>
    <row r="14" spans="1:28" ht="30" customHeight="1" x14ac:dyDescent="0.2">
      <c r="A14" s="209" t="s">
        <v>46</v>
      </c>
      <c r="B14" s="3"/>
      <c r="C14" s="4"/>
      <c r="D14" s="3"/>
      <c r="E14" s="4"/>
      <c r="F14" s="3"/>
      <c r="G14" s="3"/>
      <c r="H14" s="3"/>
      <c r="I14" s="4"/>
      <c r="J14" s="12"/>
      <c r="K14" s="11"/>
    </row>
    <row r="15" spans="1:28" ht="50.1" customHeight="1" x14ac:dyDescent="0.2">
      <c r="A15" s="134" t="s">
        <v>0</v>
      </c>
      <c r="B15" s="135" t="s">
        <v>60</v>
      </c>
      <c r="C15" s="135" t="s">
        <v>21</v>
      </c>
      <c r="D15" s="135" t="s">
        <v>22</v>
      </c>
      <c r="E15" s="135" t="s">
        <v>23</v>
      </c>
      <c r="F15" s="135" t="s">
        <v>70</v>
      </c>
      <c r="G15" s="135" t="s">
        <v>73</v>
      </c>
      <c r="H15" s="135" t="s">
        <v>71</v>
      </c>
      <c r="I15" s="135" t="s">
        <v>24</v>
      </c>
      <c r="J15" s="124" t="s">
        <v>72</v>
      </c>
    </row>
    <row r="16" spans="1:28" s="2" customFormat="1" ht="24" customHeight="1" x14ac:dyDescent="0.2">
      <c r="A16" s="136" t="s">
        <v>2</v>
      </c>
      <c r="B16" s="53">
        <v>100</v>
      </c>
      <c r="C16" s="53">
        <v>100</v>
      </c>
      <c r="D16" s="53">
        <v>100</v>
      </c>
      <c r="E16" s="53">
        <v>100</v>
      </c>
      <c r="F16" s="53">
        <v>100</v>
      </c>
      <c r="G16" s="53">
        <v>100</v>
      </c>
      <c r="H16" s="53">
        <v>100</v>
      </c>
      <c r="I16" s="53">
        <v>100</v>
      </c>
      <c r="J16" s="54">
        <v>100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s="2" customFormat="1" ht="12.95" customHeight="1" x14ac:dyDescent="0.2">
      <c r="A17" s="137" t="s">
        <v>17</v>
      </c>
      <c r="B17" s="52">
        <v>27</v>
      </c>
      <c r="C17" s="52">
        <v>29.5</v>
      </c>
      <c r="D17" s="52">
        <v>34.299999999999997</v>
      </c>
      <c r="E17" s="52">
        <v>40.6</v>
      </c>
      <c r="F17" s="52">
        <v>30.2</v>
      </c>
      <c r="G17" s="52">
        <v>35.6</v>
      </c>
      <c r="H17" s="52">
        <v>30.6</v>
      </c>
      <c r="I17" s="52">
        <v>39.6</v>
      </c>
      <c r="J17" s="52">
        <f t="shared" ref="J17:J22" si="1">J5*100/$J$4</f>
        <v>35.49540392564731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2" customFormat="1" ht="12.95" customHeight="1" x14ac:dyDescent="0.2">
      <c r="A18" s="137" t="s">
        <v>16</v>
      </c>
      <c r="B18" s="52" t="s">
        <v>1</v>
      </c>
      <c r="C18" s="52" t="s">
        <v>1</v>
      </c>
      <c r="D18" s="52" t="s">
        <v>1</v>
      </c>
      <c r="E18" s="52" t="s">
        <v>1</v>
      </c>
      <c r="F18" s="52" t="s">
        <v>1</v>
      </c>
      <c r="G18" s="52" t="s">
        <v>1</v>
      </c>
      <c r="H18" s="52">
        <v>20.8</v>
      </c>
      <c r="I18" s="52">
        <v>16.7</v>
      </c>
      <c r="J18" s="52">
        <f t="shared" si="1"/>
        <v>38.2170008952816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s="2" customFormat="1" ht="12.95" customHeight="1" x14ac:dyDescent="0.2">
      <c r="A19" s="137" t="s">
        <v>10</v>
      </c>
      <c r="B19" s="52">
        <v>38.299999999999997</v>
      </c>
      <c r="C19" s="52">
        <v>37.700000000000003</v>
      </c>
      <c r="D19" s="52">
        <v>30.2</v>
      </c>
      <c r="E19" s="52">
        <v>31.4</v>
      </c>
      <c r="F19" s="52">
        <v>28.8</v>
      </c>
      <c r="G19" s="52">
        <v>23</v>
      </c>
      <c r="H19" s="52">
        <v>19</v>
      </c>
      <c r="I19" s="52">
        <v>13.3</v>
      </c>
      <c r="J19" s="52">
        <f t="shared" si="1"/>
        <v>4.888001158252103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 s="2" customFormat="1" ht="12.95" customHeight="1" x14ac:dyDescent="0.2">
      <c r="A20" s="137" t="s">
        <v>48</v>
      </c>
      <c r="B20" s="52">
        <v>15.7</v>
      </c>
      <c r="C20" s="52">
        <v>22.7</v>
      </c>
      <c r="D20" s="52">
        <v>24.4</v>
      </c>
      <c r="E20" s="52">
        <v>16.399999999999999</v>
      </c>
      <c r="F20" s="52">
        <v>16.8</v>
      </c>
      <c r="G20" s="52">
        <v>18.399999999999999</v>
      </c>
      <c r="H20" s="52">
        <v>13.2</v>
      </c>
      <c r="I20" s="52">
        <v>9.9</v>
      </c>
      <c r="J20" s="52">
        <f t="shared" si="1"/>
        <v>6.538608895888304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 s="2" customFormat="1" ht="12.95" customHeight="1" x14ac:dyDescent="0.2">
      <c r="A21" s="137" t="s">
        <v>204</v>
      </c>
      <c r="B21" s="52">
        <v>4.2</v>
      </c>
      <c r="C21" s="52">
        <v>3.7</v>
      </c>
      <c r="D21" s="52">
        <v>2.7</v>
      </c>
      <c r="E21" s="52">
        <v>2.6</v>
      </c>
      <c r="F21" s="52">
        <v>3.4</v>
      </c>
      <c r="G21" s="52">
        <v>8.6999999999999993</v>
      </c>
      <c r="H21" s="52">
        <v>4.8</v>
      </c>
      <c r="I21" s="52">
        <v>6.3</v>
      </c>
      <c r="J21" s="52">
        <f t="shared" si="1"/>
        <v>5.6717911442959528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 s="2" customFormat="1" ht="12.95" customHeight="1" x14ac:dyDescent="0.2">
      <c r="A22" s="137" t="s">
        <v>205</v>
      </c>
      <c r="B22" s="52">
        <v>5.5</v>
      </c>
      <c r="C22" s="52">
        <v>3.8</v>
      </c>
      <c r="D22" s="52">
        <v>1.6</v>
      </c>
      <c r="E22" s="52">
        <v>4.7</v>
      </c>
      <c r="F22" s="52">
        <v>9.6</v>
      </c>
      <c r="G22" s="52">
        <v>2.8</v>
      </c>
      <c r="H22" s="52">
        <v>3</v>
      </c>
      <c r="I22" s="52">
        <v>5.8</v>
      </c>
      <c r="J22" s="52">
        <f t="shared" si="1"/>
        <v>1.0257819432830735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28" s="2" customFormat="1" ht="12.95" customHeight="1" x14ac:dyDescent="0.2">
      <c r="A23" s="137" t="s">
        <v>11</v>
      </c>
      <c r="B23" s="52" t="s">
        <v>1</v>
      </c>
      <c r="C23" s="52" t="s">
        <v>1</v>
      </c>
      <c r="D23" s="52" t="s">
        <v>1</v>
      </c>
      <c r="E23" s="52" t="s">
        <v>1</v>
      </c>
      <c r="F23" s="52" t="s">
        <v>1</v>
      </c>
      <c r="G23" s="52" t="s">
        <v>1</v>
      </c>
      <c r="H23" s="52" t="s">
        <v>1</v>
      </c>
      <c r="I23" s="52" t="s">
        <v>1</v>
      </c>
      <c r="J23" s="52">
        <f t="shared" ref="J23" si="2">J11*100/$J$4</f>
        <v>4.8295960989753999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 s="2" customFormat="1" ht="12.95" customHeight="1" x14ac:dyDescent="0.2">
      <c r="A24" s="137" t="s">
        <v>12</v>
      </c>
      <c r="B24" s="52">
        <v>9.3000000000000007</v>
      </c>
      <c r="C24" s="52">
        <v>2.6</v>
      </c>
      <c r="D24" s="52">
        <v>6.8</v>
      </c>
      <c r="E24" s="52">
        <v>4.3</v>
      </c>
      <c r="F24" s="52">
        <v>11.3</v>
      </c>
      <c r="G24" s="52">
        <v>11.5</v>
      </c>
      <c r="H24" s="52">
        <v>8.6</v>
      </c>
      <c r="I24" s="52">
        <v>8.4</v>
      </c>
      <c r="J24" s="52">
        <f>J16-SUM(J17:J23)</f>
        <v>3.3338159383762473</v>
      </c>
      <c r="K24" s="15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</row>
    <row r="25" spans="1:28" s="2" customFormat="1" ht="23.1" customHeight="1" x14ac:dyDescent="0.2">
      <c r="A25" s="114" t="s">
        <v>206</v>
      </c>
      <c r="B25" s="114"/>
      <c r="C25" s="114"/>
      <c r="D25" s="114"/>
      <c r="E25" s="114"/>
      <c r="F25" s="114"/>
      <c r="G25" s="114"/>
      <c r="H25" s="114"/>
      <c r="I25" s="114"/>
      <c r="J25" s="114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 s="2" customFormat="1" ht="10.5" customHeight="1" x14ac:dyDescent="0.2">
      <c r="A26" s="114" t="s">
        <v>61</v>
      </c>
      <c r="B26" s="114"/>
      <c r="C26" s="114"/>
      <c r="D26" s="114"/>
      <c r="E26" s="114"/>
      <c r="F26" s="114"/>
      <c r="G26" s="114"/>
      <c r="H26" s="114"/>
      <c r="I26" s="114"/>
      <c r="J26" s="114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</row>
    <row r="27" spans="1:28" s="2" customFormat="1" ht="23.1" customHeight="1" x14ac:dyDescent="0.2">
      <c r="A27" s="115" t="s">
        <v>91</v>
      </c>
      <c r="B27" s="114"/>
      <c r="C27" s="114"/>
      <c r="D27" s="114"/>
      <c r="E27" s="114"/>
      <c r="F27" s="114"/>
      <c r="G27" s="114"/>
      <c r="H27" s="114"/>
      <c r="I27" s="114"/>
      <c r="J27" s="114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 s="2" customFormat="1" ht="15.75" customHeight="1" x14ac:dyDescent="0.2">
      <c r="A28" s="19"/>
      <c r="B28" s="13"/>
      <c r="C28" s="13"/>
      <c r="D28" s="13"/>
      <c r="E28" s="13"/>
      <c r="F28" s="13"/>
      <c r="G28" s="13"/>
      <c r="H28" s="13"/>
      <c r="I28" s="13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1:28" ht="12.75" customHeight="1" x14ac:dyDescent="0.2">
      <c r="A29" s="48"/>
      <c r="B29" s="48"/>
      <c r="C29" s="48"/>
      <c r="D29" s="48"/>
      <c r="E29" s="48"/>
      <c r="F29" s="48"/>
      <c r="G29" s="48"/>
      <c r="H29" s="48"/>
      <c r="I29" s="48"/>
      <c r="L29" s="168" t="s">
        <v>145</v>
      </c>
      <c r="M29" s="91"/>
      <c r="N29" s="91"/>
      <c r="O29" s="91"/>
      <c r="P29" s="91"/>
      <c r="Q29" s="91"/>
      <c r="R29" s="91"/>
      <c r="S29" s="91"/>
      <c r="T29" s="91"/>
    </row>
    <row r="30" spans="1:28" ht="12.7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L30" s="171" t="s">
        <v>143</v>
      </c>
      <c r="M30" s="171" t="s">
        <v>17</v>
      </c>
      <c r="N30" s="171" t="s">
        <v>16</v>
      </c>
      <c r="O30" s="171" t="s">
        <v>10</v>
      </c>
      <c r="P30" s="171" t="s">
        <v>316</v>
      </c>
      <c r="Q30" s="171" t="s">
        <v>317</v>
      </c>
      <c r="R30" s="171" t="s">
        <v>318</v>
      </c>
      <c r="S30" s="171" t="s">
        <v>11</v>
      </c>
      <c r="T30" s="171" t="s">
        <v>12</v>
      </c>
    </row>
    <row r="31" spans="1:28" ht="12.75" customHeight="1" x14ac:dyDescent="0.2">
      <c r="A31" s="48"/>
      <c r="B31" s="48"/>
      <c r="C31" s="48"/>
      <c r="D31" s="48"/>
      <c r="E31" s="48"/>
      <c r="F31" s="48"/>
      <c r="G31" s="48"/>
      <c r="H31" s="48"/>
      <c r="I31" s="48"/>
      <c r="L31" s="169">
        <v>33160</v>
      </c>
      <c r="M31" s="52">
        <v>27</v>
      </c>
      <c r="N31" s="52" t="s">
        <v>1</v>
      </c>
      <c r="O31" s="52">
        <v>38.299999999999997</v>
      </c>
      <c r="P31" s="52">
        <v>15.7</v>
      </c>
      <c r="Q31" s="52">
        <v>5.5</v>
      </c>
      <c r="R31" s="52">
        <v>4.2</v>
      </c>
      <c r="S31" s="52" t="s">
        <v>1</v>
      </c>
      <c r="T31" s="52">
        <v>9.3000000000000007</v>
      </c>
      <c r="U31" s="52"/>
    </row>
    <row r="32" spans="1:28" ht="12.75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L32" s="169">
        <v>34623</v>
      </c>
      <c r="M32" s="52">
        <v>29.5</v>
      </c>
      <c r="N32" s="52" t="s">
        <v>1</v>
      </c>
      <c r="O32" s="52">
        <v>37.700000000000003</v>
      </c>
      <c r="P32" s="52">
        <v>22.7</v>
      </c>
      <c r="Q32" s="52">
        <v>3.8</v>
      </c>
      <c r="R32" s="52">
        <v>3.7</v>
      </c>
      <c r="S32" s="52" t="s">
        <v>1</v>
      </c>
      <c r="T32" s="52">
        <v>2.6</v>
      </c>
      <c r="U32" s="52"/>
    </row>
    <row r="33" spans="1:21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L33" s="170">
        <v>36065</v>
      </c>
      <c r="M33" s="52">
        <v>34.299999999999997</v>
      </c>
      <c r="N33" s="52" t="s">
        <v>1</v>
      </c>
      <c r="O33" s="52">
        <v>30.2</v>
      </c>
      <c r="P33" s="52">
        <v>24.4</v>
      </c>
      <c r="Q33" s="52">
        <v>1.6</v>
      </c>
      <c r="R33" s="52">
        <v>2.7</v>
      </c>
      <c r="S33" s="52" t="s">
        <v>1</v>
      </c>
      <c r="T33" s="52">
        <v>6.8</v>
      </c>
      <c r="U33" s="52"/>
    </row>
    <row r="34" spans="1:21" s="16" customFormat="1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1"/>
      <c r="K34" s="1"/>
      <c r="L34" s="170">
        <v>37521</v>
      </c>
      <c r="M34" s="52">
        <v>40.6</v>
      </c>
      <c r="N34" s="52" t="s">
        <v>1</v>
      </c>
      <c r="O34" s="52">
        <v>31.4</v>
      </c>
      <c r="P34" s="52">
        <v>16.399999999999999</v>
      </c>
      <c r="Q34" s="52">
        <v>4.7</v>
      </c>
      <c r="R34" s="52">
        <v>2.6</v>
      </c>
      <c r="S34" s="52" t="s">
        <v>1</v>
      </c>
      <c r="T34" s="52">
        <v>4.3</v>
      </c>
      <c r="U34" s="52"/>
    </row>
    <row r="35" spans="1:21" s="16" customFormat="1" ht="12.75" customHeight="1" x14ac:dyDescent="0.2">
      <c r="A35" s="48"/>
      <c r="B35" s="48"/>
      <c r="C35" s="48"/>
      <c r="D35" s="48"/>
      <c r="E35" s="48"/>
      <c r="F35" s="48"/>
      <c r="G35" s="48"/>
      <c r="H35" s="48"/>
      <c r="I35" s="48"/>
      <c r="J35" s="1"/>
      <c r="K35" s="1"/>
      <c r="L35" s="170">
        <v>38977</v>
      </c>
      <c r="M35" s="52">
        <v>30.2</v>
      </c>
      <c r="N35" s="52" t="s">
        <v>1</v>
      </c>
      <c r="O35" s="52">
        <v>28.8</v>
      </c>
      <c r="P35" s="52">
        <v>16.8</v>
      </c>
      <c r="Q35" s="52">
        <v>9.6</v>
      </c>
      <c r="R35" s="52">
        <v>3.4</v>
      </c>
      <c r="S35" s="52" t="s">
        <v>1</v>
      </c>
      <c r="T35" s="52">
        <v>11.3</v>
      </c>
      <c r="U35" s="52"/>
    </row>
    <row r="36" spans="1:21" s="16" customFormat="1" ht="12.75" customHeight="1" x14ac:dyDescent="0.2">
      <c r="A36" s="48"/>
      <c r="B36" s="48"/>
      <c r="C36" s="48"/>
      <c r="D36" s="48"/>
      <c r="E36" s="48"/>
      <c r="F36" s="48"/>
      <c r="G36" s="48"/>
      <c r="H36" s="48"/>
      <c r="I36" s="48"/>
      <c r="J36" s="1"/>
      <c r="K36" s="1"/>
      <c r="L36" s="170">
        <v>40790</v>
      </c>
      <c r="M36" s="52">
        <v>35.6</v>
      </c>
      <c r="N36" s="52" t="s">
        <v>1</v>
      </c>
      <c r="O36" s="52">
        <v>23</v>
      </c>
      <c r="P36" s="52">
        <v>18.399999999999999</v>
      </c>
      <c r="Q36" s="52">
        <v>2.8</v>
      </c>
      <c r="R36" s="52">
        <v>8.6999999999999993</v>
      </c>
      <c r="S36" s="52" t="s">
        <v>1</v>
      </c>
      <c r="T36" s="52">
        <v>11.5</v>
      </c>
      <c r="U36" s="52"/>
    </row>
    <row r="37" spans="1:21" s="16" customFormat="1" ht="12.75" customHeight="1" x14ac:dyDescent="0.2">
      <c r="A37" s="48"/>
      <c r="B37" s="48"/>
      <c r="C37" s="48"/>
      <c r="D37" s="48"/>
      <c r="E37" s="48"/>
      <c r="F37" s="48"/>
      <c r="G37" s="48"/>
      <c r="H37" s="48"/>
      <c r="I37" s="48"/>
      <c r="J37" s="1"/>
      <c r="K37" s="1"/>
      <c r="L37" s="170">
        <v>42617</v>
      </c>
      <c r="M37" s="52">
        <v>30.6</v>
      </c>
      <c r="N37" s="52">
        <v>20.8</v>
      </c>
      <c r="O37" s="52">
        <v>19</v>
      </c>
      <c r="P37" s="52">
        <v>13.2</v>
      </c>
      <c r="Q37" s="52">
        <v>3</v>
      </c>
      <c r="R37" s="52">
        <v>4.8</v>
      </c>
      <c r="S37" s="52" t="s">
        <v>1</v>
      </c>
      <c r="T37" s="52">
        <v>8.6</v>
      </c>
      <c r="U37" s="52"/>
    </row>
    <row r="38" spans="1:21" s="16" customFormat="1" ht="12.75" customHeight="1" x14ac:dyDescent="0.2">
      <c r="A38" s="48"/>
      <c r="B38" s="48"/>
      <c r="C38" s="48"/>
      <c r="D38" s="48"/>
      <c r="E38" s="48"/>
      <c r="F38" s="48"/>
      <c r="G38" s="48"/>
      <c r="H38" s="48"/>
      <c r="I38" s="48"/>
      <c r="J38" s="1"/>
      <c r="K38" s="1"/>
      <c r="L38" s="170">
        <v>44465</v>
      </c>
      <c r="M38" s="52">
        <v>39.6</v>
      </c>
      <c r="N38" s="52">
        <v>16.7</v>
      </c>
      <c r="O38" s="52">
        <v>13.3</v>
      </c>
      <c r="P38" s="52">
        <v>9.9</v>
      </c>
      <c r="Q38" s="52">
        <v>5.8</v>
      </c>
      <c r="R38" s="52">
        <v>6.3</v>
      </c>
      <c r="S38" s="52" t="s">
        <v>1</v>
      </c>
      <c r="T38" s="52">
        <v>8.4</v>
      </c>
      <c r="U38" s="52"/>
    </row>
    <row r="39" spans="1:21" s="16" customFormat="1" ht="12.75" customHeight="1" x14ac:dyDescent="0.2">
      <c r="A39" s="48"/>
      <c r="B39" s="48"/>
      <c r="C39" s="48"/>
      <c r="D39" s="48"/>
      <c r="E39" s="48"/>
      <c r="F39" s="48"/>
      <c r="G39" s="48"/>
      <c r="H39" s="48"/>
      <c r="I39" s="48"/>
      <c r="J39" s="1"/>
      <c r="K39" s="1"/>
      <c r="L39" s="222">
        <v>46285</v>
      </c>
      <c r="M39" s="223">
        <f>J17</f>
        <v>35.49540392564731</v>
      </c>
      <c r="N39" s="223">
        <f>J18</f>
        <v>38.2170008952816</v>
      </c>
      <c r="O39" s="223">
        <f>J19</f>
        <v>4.888001158252103</v>
      </c>
      <c r="P39" s="223">
        <f>J20</f>
        <v>6.538608895888304</v>
      </c>
      <c r="Q39" s="223">
        <f>J21</f>
        <v>5.6717911442959528</v>
      </c>
      <c r="R39" s="223">
        <f>J22</f>
        <v>1.0257819432830735</v>
      </c>
      <c r="S39" s="223">
        <f>J23</f>
        <v>4.8295960989753999</v>
      </c>
      <c r="T39" s="223">
        <f>J24</f>
        <v>3.3338159383762473</v>
      </c>
      <c r="U39" s="52"/>
    </row>
    <row r="40" spans="1:21" s="16" customFormat="1" ht="12.75" customHeight="1" x14ac:dyDescent="0.2">
      <c r="A40" s="48"/>
      <c r="B40" s="48"/>
      <c r="C40" s="48"/>
      <c r="D40" s="48"/>
      <c r="E40" s="48"/>
      <c r="F40" s="48"/>
      <c r="G40" s="48"/>
      <c r="H40" s="48"/>
      <c r="I40" s="48"/>
      <c r="J40" s="1"/>
      <c r="K40" s="1"/>
      <c r="L40" s="77"/>
      <c r="M40" s="63"/>
      <c r="N40" s="63"/>
      <c r="O40" s="63"/>
      <c r="P40" s="63"/>
      <c r="T40" s="253"/>
    </row>
    <row r="41" spans="1:21" s="16" customFormat="1" ht="12.75" customHeight="1" x14ac:dyDescent="0.2">
      <c r="A41" s="48"/>
      <c r="B41" s="48"/>
      <c r="C41" s="48"/>
      <c r="D41" s="48"/>
      <c r="E41" s="48"/>
      <c r="F41" s="48"/>
      <c r="G41" s="48"/>
      <c r="H41" s="48"/>
      <c r="I41" s="48"/>
      <c r="J41" s="1"/>
      <c r="K41" s="1"/>
      <c r="M41" s="92"/>
      <c r="N41" s="92"/>
      <c r="O41" s="92"/>
      <c r="P41" s="92"/>
      <c r="Q41" s="92"/>
      <c r="R41" s="92"/>
      <c r="S41" s="92"/>
      <c r="T41" s="92"/>
    </row>
    <row r="42" spans="1:21" s="16" customFormat="1" ht="12.75" customHeight="1" x14ac:dyDescent="0.2">
      <c r="A42" s="48"/>
      <c r="B42" s="48"/>
      <c r="C42" s="48"/>
      <c r="D42" s="48"/>
      <c r="E42" s="48"/>
      <c r="F42" s="48"/>
      <c r="G42" s="48"/>
      <c r="H42" s="48"/>
      <c r="I42" s="48"/>
      <c r="J42" s="1"/>
      <c r="K42" s="1"/>
      <c r="M42" s="92"/>
      <c r="N42" s="92"/>
      <c r="O42" s="92"/>
      <c r="P42" s="92"/>
      <c r="Q42" s="92"/>
      <c r="R42" s="92"/>
      <c r="S42" s="92"/>
      <c r="T42" s="92"/>
    </row>
    <row r="43" spans="1:21" s="16" customFormat="1" ht="12.75" customHeight="1" x14ac:dyDescent="0.2">
      <c r="A43" s="48"/>
      <c r="B43" s="48"/>
      <c r="C43" s="48"/>
      <c r="D43" s="48"/>
      <c r="E43" s="48"/>
      <c r="F43" s="48"/>
      <c r="G43" s="48"/>
      <c r="H43" s="48"/>
      <c r="I43" s="48"/>
      <c r="J43" s="1"/>
      <c r="K43" s="1"/>
      <c r="M43" s="92"/>
      <c r="N43" s="92"/>
      <c r="O43" s="92"/>
      <c r="P43" s="92"/>
      <c r="Q43" s="92"/>
      <c r="R43" s="92"/>
      <c r="S43" s="92"/>
      <c r="T43" s="92"/>
    </row>
    <row r="44" spans="1:21" s="16" customFormat="1" ht="12.75" customHeight="1" x14ac:dyDescent="0.2">
      <c r="A44" s="48"/>
      <c r="B44" s="48"/>
      <c r="C44" s="48"/>
      <c r="D44" s="48"/>
      <c r="E44" s="48"/>
      <c r="F44" s="48"/>
      <c r="G44" s="48"/>
      <c r="H44" s="48"/>
      <c r="I44" s="48"/>
      <c r="J44" s="1"/>
      <c r="K44" s="1"/>
      <c r="M44" s="92"/>
      <c r="N44" s="92"/>
      <c r="O44" s="92"/>
      <c r="P44" s="92"/>
      <c r="Q44" s="92"/>
      <c r="R44" s="92"/>
      <c r="S44" s="92"/>
      <c r="T44" s="92"/>
    </row>
    <row r="45" spans="1:21" s="16" customFormat="1" ht="12.75" customHeight="1" x14ac:dyDescent="0.2">
      <c r="A45" s="48"/>
      <c r="B45" s="48"/>
      <c r="C45" s="48"/>
      <c r="D45" s="48"/>
      <c r="E45" s="48"/>
      <c r="F45" s="48"/>
      <c r="G45" s="48"/>
      <c r="H45" s="48"/>
      <c r="I45" s="48"/>
      <c r="J45" s="1"/>
      <c r="K45" s="1"/>
      <c r="M45" s="92"/>
      <c r="N45" s="92"/>
      <c r="O45" s="92"/>
      <c r="P45" s="92"/>
      <c r="Q45" s="92"/>
      <c r="R45" s="92"/>
      <c r="S45" s="92"/>
      <c r="T45" s="92"/>
    </row>
    <row r="46" spans="1:21" s="16" customFormat="1" ht="12.75" customHeight="1" x14ac:dyDescent="0.2">
      <c r="A46" s="48"/>
      <c r="B46" s="48"/>
      <c r="C46" s="48"/>
      <c r="D46" s="48"/>
      <c r="E46" s="48"/>
      <c r="F46" s="48"/>
      <c r="G46" s="48"/>
      <c r="H46" s="48"/>
      <c r="I46" s="48"/>
      <c r="J46" s="1"/>
      <c r="K46" s="1"/>
      <c r="M46" s="92"/>
      <c r="N46" s="92"/>
      <c r="O46" s="92"/>
      <c r="P46" s="92"/>
      <c r="Q46" s="92"/>
      <c r="R46" s="92"/>
      <c r="S46" s="92"/>
      <c r="T46" s="92"/>
    </row>
    <row r="47" spans="1:21" s="16" customFormat="1" ht="12.75" customHeight="1" x14ac:dyDescent="0.2">
      <c r="A47" s="48"/>
      <c r="B47" s="48"/>
      <c r="C47" s="48"/>
      <c r="D47" s="48"/>
      <c r="E47" s="48"/>
      <c r="F47" s="48"/>
      <c r="G47" s="48"/>
      <c r="H47" s="48"/>
      <c r="I47" s="48"/>
      <c r="J47" s="1"/>
      <c r="K47" s="1"/>
      <c r="M47" s="92"/>
      <c r="N47" s="92"/>
      <c r="O47" s="92"/>
      <c r="P47" s="92"/>
      <c r="Q47" s="92"/>
      <c r="R47" s="92"/>
      <c r="S47" s="92"/>
      <c r="T47" s="92"/>
    </row>
    <row r="48" spans="1:21" s="16" customFormat="1" ht="12.75" customHeight="1" x14ac:dyDescent="0.2">
      <c r="A48" s="48"/>
      <c r="B48" s="48"/>
      <c r="C48" s="48"/>
      <c r="D48" s="48"/>
      <c r="E48" s="48"/>
      <c r="F48" s="48"/>
      <c r="G48" s="48"/>
      <c r="H48" s="48"/>
      <c r="I48" s="48"/>
      <c r="J48" s="1"/>
      <c r="K48" s="1"/>
      <c r="M48" s="92"/>
      <c r="N48" s="92"/>
      <c r="O48" s="92"/>
      <c r="P48" s="92"/>
      <c r="Q48" s="92"/>
      <c r="R48" s="92"/>
      <c r="S48" s="92"/>
      <c r="T48" s="92"/>
    </row>
    <row r="49" spans="1:28" x14ac:dyDescent="0.2">
      <c r="M49" s="92"/>
      <c r="N49" s="92"/>
      <c r="O49" s="92"/>
      <c r="P49" s="92"/>
      <c r="Q49" s="92"/>
      <c r="R49" s="92"/>
      <c r="S49" s="92"/>
      <c r="T49" s="92"/>
    </row>
    <row r="51" spans="1:28" s="2" customFormat="1" ht="12.2" customHeight="1" x14ac:dyDescent="0.2">
      <c r="A51" s="19"/>
      <c r="B51" s="13"/>
      <c r="C51" s="13"/>
      <c r="D51" s="13"/>
      <c r="E51" s="13"/>
      <c r="F51" s="13"/>
      <c r="G51" s="13"/>
      <c r="H51" s="13"/>
      <c r="I51" s="13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 s="2" customFormat="1" ht="24" customHeight="1" x14ac:dyDescent="0.2">
      <c r="A52" s="19"/>
      <c r="B52" s="13"/>
      <c r="C52" s="13"/>
      <c r="D52" s="13"/>
      <c r="E52" s="13"/>
      <c r="F52" s="13"/>
      <c r="G52" s="13"/>
      <c r="H52" s="13"/>
      <c r="I52" s="13"/>
      <c r="L52" s="24"/>
      <c r="M52" s="34"/>
      <c r="N52" s="34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</row>
    <row r="53" spans="1:28" s="2" customFormat="1" ht="12" customHeight="1" x14ac:dyDescent="0.2">
      <c r="A53" s="19"/>
      <c r="B53" s="13"/>
      <c r="C53" s="13"/>
      <c r="D53" s="13"/>
      <c r="E53" s="13"/>
      <c r="F53" s="13"/>
      <c r="G53" s="13"/>
      <c r="H53" s="13"/>
      <c r="I53" s="13"/>
      <c r="L53" s="18"/>
      <c r="M53" s="92"/>
      <c r="N53" s="92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 s="2" customFormat="1" ht="12" customHeight="1" x14ac:dyDescent="0.2">
      <c r="A54" s="19"/>
      <c r="B54" s="13"/>
      <c r="C54" s="13"/>
      <c r="D54" s="13"/>
      <c r="E54" s="13"/>
      <c r="F54" s="13"/>
      <c r="G54" s="13"/>
      <c r="H54" s="13"/>
      <c r="I54" s="13"/>
      <c r="L54" s="18"/>
      <c r="M54" s="92"/>
      <c r="N54" s="92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</row>
    <row r="55" spans="1:28" s="2" customFormat="1" ht="12" customHeight="1" x14ac:dyDescent="0.2">
      <c r="A55" s="19"/>
      <c r="B55" s="13"/>
      <c r="C55" s="13"/>
      <c r="D55" s="13"/>
      <c r="E55" s="13"/>
      <c r="F55" s="13"/>
      <c r="G55" s="13"/>
      <c r="H55" s="13"/>
      <c r="I55" s="13"/>
      <c r="L55" s="18"/>
      <c r="M55" s="92"/>
      <c r="N55" s="92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 s="2" customFormat="1" ht="12" customHeight="1" x14ac:dyDescent="0.2">
      <c r="A56" s="19"/>
      <c r="B56" s="13"/>
      <c r="C56" s="13"/>
      <c r="D56" s="13"/>
      <c r="E56" s="13"/>
      <c r="F56" s="13"/>
      <c r="G56" s="13"/>
      <c r="H56" s="13"/>
      <c r="I56" s="13"/>
      <c r="L56" s="18"/>
      <c r="M56" s="92"/>
      <c r="N56" s="92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</row>
    <row r="57" spans="1:28" s="2" customFormat="1" ht="12" customHeight="1" x14ac:dyDescent="0.2">
      <c r="A57" s="19"/>
      <c r="B57" s="13"/>
      <c r="C57" s="13"/>
      <c r="D57" s="13"/>
      <c r="E57" s="13"/>
      <c r="F57" s="13"/>
      <c r="G57" s="13"/>
      <c r="H57" s="13"/>
      <c r="I57" s="13"/>
      <c r="L57" s="18"/>
      <c r="M57" s="92"/>
      <c r="N57" s="92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spans="1:28" s="2" customFormat="1" ht="12" customHeight="1" x14ac:dyDescent="0.2">
      <c r="A58" s="19"/>
      <c r="B58" s="13"/>
      <c r="C58" s="13"/>
      <c r="D58" s="13"/>
      <c r="E58" s="13"/>
      <c r="F58" s="13"/>
      <c r="G58" s="13"/>
      <c r="H58" s="13"/>
      <c r="I58" s="13"/>
      <c r="L58" s="18"/>
      <c r="M58" s="92"/>
      <c r="N58" s="92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</row>
    <row r="59" spans="1:28" s="2" customFormat="1" ht="12" customHeight="1" x14ac:dyDescent="0.2">
      <c r="A59" s="19"/>
      <c r="B59" s="13"/>
      <c r="C59" s="13"/>
      <c r="D59" s="13"/>
      <c r="E59" s="13"/>
      <c r="F59" s="13"/>
      <c r="G59" s="13"/>
      <c r="H59" s="13"/>
      <c r="I59" s="13"/>
      <c r="L59" s="18"/>
      <c r="M59" s="92"/>
      <c r="N59" s="92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spans="1:28" s="2" customFormat="1" ht="12" customHeight="1" x14ac:dyDescent="0.2">
      <c r="A60" s="19"/>
      <c r="B60" s="13"/>
      <c r="C60" s="13"/>
      <c r="D60" s="13"/>
      <c r="E60" s="13"/>
      <c r="F60" s="13"/>
      <c r="G60" s="13"/>
      <c r="H60" s="13"/>
      <c r="I60" s="13"/>
      <c r="L60" s="18"/>
      <c r="M60" s="92"/>
      <c r="N60" s="92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</row>
    <row r="61" spans="1:28" s="2" customFormat="1" ht="12" customHeight="1" x14ac:dyDescent="0.2">
      <c r="A61" s="19"/>
      <c r="B61" s="13"/>
      <c r="C61" s="13"/>
      <c r="D61" s="13"/>
      <c r="E61" s="13"/>
      <c r="F61" s="13"/>
      <c r="G61" s="13"/>
      <c r="H61" s="13"/>
      <c r="I61" s="13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spans="1:28" s="2" customFormat="1" ht="12" customHeight="1" x14ac:dyDescent="0.2">
      <c r="A62" s="19"/>
      <c r="B62" s="13"/>
      <c r="C62" s="13"/>
      <c r="D62" s="13"/>
      <c r="E62" s="13"/>
      <c r="F62" s="13"/>
      <c r="G62" s="13"/>
      <c r="H62" s="13"/>
      <c r="I62" s="13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</row>
    <row r="63" spans="1:28" s="2" customFormat="1" ht="12" customHeight="1" x14ac:dyDescent="0.2">
      <c r="A63" s="19"/>
      <c r="B63" s="13"/>
      <c r="C63" s="13"/>
      <c r="D63" s="13"/>
      <c r="E63" s="13"/>
      <c r="F63" s="13"/>
      <c r="G63" s="13"/>
      <c r="H63" s="13"/>
      <c r="I63" s="13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 s="2" customFormat="1" ht="12" customHeight="1" x14ac:dyDescent="0.2">
      <c r="A64" s="19"/>
      <c r="B64" s="13"/>
      <c r="C64" s="13"/>
      <c r="D64" s="13"/>
      <c r="E64" s="13"/>
      <c r="F64" s="13"/>
      <c r="G64" s="13"/>
      <c r="H64" s="13"/>
      <c r="I64" s="13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</row>
    <row r="65" spans="1:28" s="2" customFormat="1" ht="12" customHeight="1" x14ac:dyDescent="0.2">
      <c r="A65" s="19"/>
      <c r="B65" s="13"/>
      <c r="C65" s="13"/>
      <c r="D65" s="13"/>
      <c r="E65" s="13"/>
      <c r="F65" s="13"/>
      <c r="G65" s="13"/>
      <c r="H65" s="13"/>
      <c r="I65" s="13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spans="1:28" s="2" customFormat="1" ht="12" customHeight="1" x14ac:dyDescent="0.2">
      <c r="A66" s="19"/>
      <c r="B66" s="13"/>
      <c r="C66" s="13"/>
      <c r="D66" s="13"/>
      <c r="E66" s="13"/>
      <c r="F66" s="13"/>
      <c r="G66" s="13"/>
      <c r="H66" s="13"/>
      <c r="I66" s="13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</row>
    <row r="67" spans="1:28" s="2" customFormat="1" ht="12" customHeight="1" x14ac:dyDescent="0.2">
      <c r="A67" s="19"/>
      <c r="B67" s="13"/>
      <c r="C67" s="13"/>
      <c r="D67" s="13"/>
      <c r="E67" s="13"/>
      <c r="F67" s="13"/>
      <c r="G67" s="13"/>
      <c r="H67" s="13"/>
      <c r="I67" s="13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spans="1:28" s="2" customFormat="1" ht="12" customHeight="1" x14ac:dyDescent="0.2">
      <c r="A68" s="19"/>
      <c r="B68" s="13"/>
      <c r="C68" s="13"/>
      <c r="D68" s="13"/>
      <c r="E68" s="13"/>
      <c r="F68" s="13"/>
      <c r="G68" s="13"/>
      <c r="H68" s="13"/>
      <c r="I68" s="13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</row>
    <row r="69" spans="1:28" s="2" customFormat="1" ht="12" customHeight="1" x14ac:dyDescent="0.2">
      <c r="A69" s="19"/>
      <c r="B69" s="13"/>
      <c r="C69" s="13"/>
      <c r="D69" s="13"/>
      <c r="E69" s="13"/>
      <c r="F69" s="13"/>
      <c r="G69" s="13"/>
      <c r="H69" s="13"/>
      <c r="I69" s="13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spans="1:28" s="2" customFormat="1" ht="12" customHeight="1" x14ac:dyDescent="0.2">
      <c r="A70" s="19"/>
      <c r="B70" s="13"/>
      <c r="C70" s="13"/>
      <c r="D70" s="13"/>
      <c r="E70" s="13"/>
      <c r="F70" s="13"/>
      <c r="G70" s="13"/>
      <c r="H70" s="13"/>
      <c r="I70" s="13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</row>
    <row r="71" spans="1:28" s="2" customFormat="1" ht="12" customHeight="1" x14ac:dyDescent="0.2">
      <c r="A71" s="19"/>
      <c r="B71" s="13"/>
      <c r="C71" s="13"/>
      <c r="D71" s="13"/>
      <c r="E71" s="13"/>
      <c r="F71" s="13"/>
      <c r="G71" s="13"/>
      <c r="H71" s="13"/>
      <c r="I71" s="13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spans="1:28" s="2" customFormat="1" ht="12" customHeight="1" x14ac:dyDescent="0.2">
      <c r="A72" s="19"/>
      <c r="B72" s="13"/>
      <c r="C72" s="13"/>
      <c r="D72" s="13"/>
      <c r="E72" s="13"/>
      <c r="F72" s="13"/>
      <c r="G72" s="13"/>
      <c r="H72" s="13"/>
      <c r="I72" s="13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</row>
    <row r="73" spans="1:28" s="2" customFormat="1" ht="12" customHeight="1" x14ac:dyDescent="0.2">
      <c r="A73" s="19"/>
      <c r="B73" s="13"/>
      <c r="C73" s="13"/>
      <c r="D73" s="13"/>
      <c r="E73" s="13"/>
      <c r="F73" s="13"/>
      <c r="G73" s="13"/>
      <c r="H73" s="13"/>
      <c r="I73" s="13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9"/>
  <sheetViews>
    <sheetView zoomScale="140" zoomScaleNormal="140" workbookViewId="0"/>
  </sheetViews>
  <sheetFormatPr baseColWidth="10" defaultRowHeight="12.75" x14ac:dyDescent="0.2"/>
  <cols>
    <col min="1" max="1" width="28.7109375" style="1" customWidth="1"/>
    <col min="2" max="7" width="11.28515625" style="1" customWidth="1"/>
    <col min="8" max="8" width="2.7109375" style="1" customWidth="1"/>
    <col min="9" max="9" width="26" style="16" customWidth="1"/>
    <col min="10" max="10" width="7.140625" style="16" customWidth="1"/>
    <col min="11" max="13" width="8.28515625" style="16" customWidth="1"/>
    <col min="14" max="24" width="11.42578125" style="16"/>
    <col min="25" max="16384" width="11.42578125" style="1"/>
  </cols>
  <sheetData>
    <row r="1" spans="1:24" s="8" customFormat="1" ht="19.5" x14ac:dyDescent="0.3">
      <c r="A1" s="20" t="s">
        <v>62</v>
      </c>
      <c r="B1" s="7"/>
      <c r="C1" s="7"/>
      <c r="D1" s="7"/>
      <c r="E1" s="7"/>
      <c r="F1" s="7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30" customHeight="1" x14ac:dyDescent="0.2">
      <c r="A2" s="209" t="s">
        <v>265</v>
      </c>
      <c r="B2" s="48"/>
      <c r="C2" s="48"/>
      <c r="D2" s="48"/>
      <c r="E2" s="48"/>
      <c r="F2" s="48"/>
    </row>
    <row r="3" spans="1:24" s="2" customFormat="1" ht="12" customHeight="1" x14ac:dyDescent="0.2">
      <c r="A3" s="28" t="s">
        <v>4</v>
      </c>
      <c r="B3" s="260">
        <v>1311294</v>
      </c>
      <c r="C3" s="261"/>
      <c r="D3" s="262" t="s">
        <v>9</v>
      </c>
      <c r="E3" s="177"/>
      <c r="F3" s="263">
        <f>B4*100/B3</f>
        <v>78.109943307908068</v>
      </c>
      <c r="H3" s="18"/>
      <c r="I3" s="243"/>
    </row>
    <row r="4" spans="1:24" s="22" customFormat="1" ht="12" customHeight="1" x14ac:dyDescent="0.2">
      <c r="A4" s="29" t="s">
        <v>8</v>
      </c>
      <c r="B4" s="242">
        <v>1024251</v>
      </c>
      <c r="C4" s="264"/>
      <c r="D4" s="265"/>
      <c r="E4" s="266"/>
      <c r="F4" s="267"/>
      <c r="H4" s="30"/>
    </row>
    <row r="5" spans="1:24" s="22" customFormat="1" ht="15" customHeight="1" x14ac:dyDescent="0.2">
      <c r="A5" s="29" t="s">
        <v>138</v>
      </c>
      <c r="B5" s="242">
        <v>286560</v>
      </c>
      <c r="C5" s="264"/>
      <c r="D5" s="268"/>
      <c r="E5" s="266"/>
      <c r="F5" s="267"/>
    </row>
    <row r="6" spans="1:24" ht="50.1" customHeight="1" x14ac:dyDescent="0.2">
      <c r="A6" s="134" t="s">
        <v>0</v>
      </c>
      <c r="B6" s="135" t="s">
        <v>130</v>
      </c>
      <c r="C6" s="135" t="s">
        <v>136</v>
      </c>
      <c r="D6" s="135" t="s">
        <v>131</v>
      </c>
      <c r="E6" s="135" t="s">
        <v>132</v>
      </c>
      <c r="F6" s="135" t="s">
        <v>137</v>
      </c>
      <c r="G6" s="124" t="s">
        <v>133</v>
      </c>
    </row>
    <row r="7" spans="1:24" s="2" customFormat="1" ht="18" customHeight="1" x14ac:dyDescent="0.2">
      <c r="A7" s="158" t="s">
        <v>79</v>
      </c>
      <c r="B7" s="278">
        <v>11587</v>
      </c>
      <c r="C7" s="274">
        <v>1.1000000000000001</v>
      </c>
      <c r="D7" s="280" t="s">
        <v>1</v>
      </c>
      <c r="E7" s="278">
        <v>8928</v>
      </c>
      <c r="F7" s="276">
        <v>0.9</v>
      </c>
      <c r="G7" s="280" t="s">
        <v>1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4" s="2" customFormat="1" ht="12" customHeight="1" x14ac:dyDescent="0.2">
      <c r="A8" s="159" t="s">
        <v>6</v>
      </c>
      <c r="B8" s="278">
        <v>1012664</v>
      </c>
      <c r="C8" s="274">
        <v>98.9</v>
      </c>
      <c r="D8" s="280">
        <v>36</v>
      </c>
      <c r="E8" s="278">
        <v>1015323</v>
      </c>
      <c r="F8" s="276">
        <v>99.1</v>
      </c>
      <c r="G8" s="280">
        <v>35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4" s="2" customFormat="1" ht="12" customHeight="1" x14ac:dyDescent="0.2">
      <c r="A9" s="137" t="s">
        <v>80</v>
      </c>
      <c r="B9" s="278"/>
      <c r="C9" s="275"/>
      <c r="D9" s="280"/>
      <c r="E9" s="278"/>
      <c r="F9" s="275"/>
      <c r="G9" s="280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4" s="2" customFormat="1" ht="12" customHeight="1" x14ac:dyDescent="0.2">
      <c r="A10" s="137" t="s">
        <v>17</v>
      </c>
      <c r="B10" s="278">
        <v>378532</v>
      </c>
      <c r="C10" s="274">
        <v>37.4</v>
      </c>
      <c r="D10" s="280">
        <v>14</v>
      </c>
      <c r="E10" s="279">
        <v>360393</v>
      </c>
      <c r="F10" s="276">
        <v>35.5</v>
      </c>
      <c r="G10" s="280">
        <v>15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4" s="2" customFormat="1" ht="12" customHeight="1" x14ac:dyDescent="0.2">
      <c r="A11" s="137" t="s">
        <v>16</v>
      </c>
      <c r="B11" s="278">
        <v>400086</v>
      </c>
      <c r="C11" s="274">
        <v>39.5</v>
      </c>
      <c r="D11" s="280">
        <v>22</v>
      </c>
      <c r="E11" s="279">
        <v>388026</v>
      </c>
      <c r="F11" s="276">
        <v>38.200000000000003</v>
      </c>
      <c r="G11" s="280">
        <v>10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</row>
    <row r="12" spans="1:24" s="2" customFormat="1" ht="12" customHeight="1" x14ac:dyDescent="0.2">
      <c r="A12" s="137" t="s">
        <v>10</v>
      </c>
      <c r="B12" s="278">
        <v>63212</v>
      </c>
      <c r="C12" s="274">
        <v>6.2</v>
      </c>
      <c r="D12" s="280" t="s">
        <v>44</v>
      </c>
      <c r="E12" s="279">
        <v>49629</v>
      </c>
      <c r="F12" s="276">
        <v>4.9000000000000004</v>
      </c>
      <c r="G12" s="280" t="s">
        <v>44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</row>
    <row r="13" spans="1:24" s="2" customFormat="1" ht="12" customHeight="1" x14ac:dyDescent="0.2">
      <c r="A13" s="137" t="s">
        <v>49</v>
      </c>
      <c r="B13" s="278">
        <v>78886</v>
      </c>
      <c r="C13" s="274">
        <v>7.8</v>
      </c>
      <c r="D13" s="280" t="s">
        <v>44</v>
      </c>
      <c r="E13" s="279">
        <v>66388</v>
      </c>
      <c r="F13" s="276">
        <v>6.5</v>
      </c>
      <c r="G13" s="280">
        <v>5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4" s="2" customFormat="1" ht="12" customHeight="1" x14ac:dyDescent="0.2">
      <c r="A14" s="137" t="s">
        <v>7</v>
      </c>
      <c r="B14" s="278">
        <v>28427</v>
      </c>
      <c r="C14" s="274">
        <v>2.8</v>
      </c>
      <c r="D14" s="280" t="s">
        <v>44</v>
      </c>
      <c r="E14" s="279">
        <v>57587</v>
      </c>
      <c r="F14" s="276">
        <v>5.7</v>
      </c>
      <c r="G14" s="280">
        <v>5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4" s="2" customFormat="1" ht="12" customHeight="1" x14ac:dyDescent="0.2">
      <c r="A15" s="137" t="s">
        <v>18</v>
      </c>
      <c r="B15" s="278">
        <v>15441</v>
      </c>
      <c r="C15" s="274">
        <v>1.5</v>
      </c>
      <c r="D15" s="280" t="s">
        <v>44</v>
      </c>
      <c r="E15" s="279">
        <v>10415</v>
      </c>
      <c r="F15" s="276">
        <v>1</v>
      </c>
      <c r="G15" s="280" t="s">
        <v>44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</row>
    <row r="16" spans="1:24" s="2" customFormat="1" ht="12" customHeight="1" x14ac:dyDescent="0.2">
      <c r="A16" s="137" t="s">
        <v>295</v>
      </c>
      <c r="B16" s="278" t="s">
        <v>1</v>
      </c>
      <c r="C16" s="275" t="s">
        <v>1</v>
      </c>
      <c r="D16" s="280" t="s">
        <v>1</v>
      </c>
      <c r="E16" s="279">
        <v>11131</v>
      </c>
      <c r="F16" s="276">
        <v>1.1000000000000001</v>
      </c>
      <c r="G16" s="280" t="s">
        <v>44</v>
      </c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s="2" customFormat="1" ht="12" customHeight="1" x14ac:dyDescent="0.2">
      <c r="A17" s="137" t="s">
        <v>139</v>
      </c>
      <c r="B17" s="278">
        <v>2199</v>
      </c>
      <c r="C17" s="275">
        <v>0.2</v>
      </c>
      <c r="D17" s="280" t="s">
        <v>44</v>
      </c>
      <c r="E17" s="279">
        <v>3823</v>
      </c>
      <c r="F17" s="276">
        <v>0.4</v>
      </c>
      <c r="G17" s="280" t="s">
        <v>44</v>
      </c>
      <c r="H17" s="15"/>
      <c r="I17" s="283"/>
      <c r="J17" s="284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 s="2" customFormat="1" ht="12" customHeight="1" x14ac:dyDescent="0.2">
      <c r="A18" s="137" t="s">
        <v>296</v>
      </c>
      <c r="B18" s="278">
        <v>446</v>
      </c>
      <c r="C18" s="275">
        <v>0</v>
      </c>
      <c r="D18" s="280" t="s">
        <v>44</v>
      </c>
      <c r="E18" s="279">
        <v>2760</v>
      </c>
      <c r="F18" s="276">
        <v>0.3</v>
      </c>
      <c r="G18" s="280" t="s">
        <v>44</v>
      </c>
      <c r="H18" s="15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spans="1:24" s="2" customFormat="1" ht="12" customHeight="1" x14ac:dyDescent="0.2">
      <c r="A19" s="137" t="s">
        <v>297</v>
      </c>
      <c r="B19" s="278" t="s">
        <v>1</v>
      </c>
      <c r="C19" s="275" t="s">
        <v>1</v>
      </c>
      <c r="D19" s="280" t="s">
        <v>1</v>
      </c>
      <c r="E19" s="279">
        <v>2003</v>
      </c>
      <c r="F19" s="276">
        <v>0.2</v>
      </c>
      <c r="G19" s="280" t="s">
        <v>44</v>
      </c>
      <c r="H19" s="15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spans="1:24" s="2" customFormat="1" ht="12" customHeight="1" x14ac:dyDescent="0.2">
      <c r="A20" s="137" t="s">
        <v>298</v>
      </c>
      <c r="B20" s="278" t="s">
        <v>1</v>
      </c>
      <c r="C20" s="275" t="s">
        <v>1</v>
      </c>
      <c r="D20" s="280" t="s">
        <v>1</v>
      </c>
      <c r="E20" s="279">
        <v>981</v>
      </c>
      <c r="F20" s="276">
        <v>0.1</v>
      </c>
      <c r="G20" s="280" t="s">
        <v>44</v>
      </c>
      <c r="H20" s="15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1" spans="1:24" s="2" customFormat="1" ht="12" customHeight="1" x14ac:dyDescent="0.2">
      <c r="A21" s="137" t="s">
        <v>299</v>
      </c>
      <c r="B21" s="278" t="s">
        <v>1</v>
      </c>
      <c r="C21" s="275" t="s">
        <v>1</v>
      </c>
      <c r="D21" s="280" t="s">
        <v>1</v>
      </c>
      <c r="E21" s="279">
        <v>892</v>
      </c>
      <c r="F21" s="276">
        <v>0.1</v>
      </c>
      <c r="G21" s="280" t="s">
        <v>44</v>
      </c>
      <c r="H21" s="15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24" s="2" customFormat="1" ht="12" customHeight="1" x14ac:dyDescent="0.2">
      <c r="A22" s="137" t="s">
        <v>11</v>
      </c>
      <c r="B22" s="278">
        <v>40497</v>
      </c>
      <c r="C22" s="274">
        <v>4</v>
      </c>
      <c r="D22" s="280" t="s">
        <v>44</v>
      </c>
      <c r="E22" s="279">
        <v>49036</v>
      </c>
      <c r="F22" s="276">
        <v>4.8</v>
      </c>
      <c r="G22" s="280" t="s">
        <v>44</v>
      </c>
      <c r="H22" s="15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4" s="2" customFormat="1" ht="12" customHeight="1" x14ac:dyDescent="0.2">
      <c r="A23" s="137" t="s">
        <v>312</v>
      </c>
      <c r="B23" s="278" t="s">
        <v>1</v>
      </c>
      <c r="C23" s="275" t="s">
        <v>1</v>
      </c>
      <c r="D23" s="280" t="s">
        <v>1</v>
      </c>
      <c r="E23" s="279">
        <v>4798</v>
      </c>
      <c r="F23" s="276">
        <v>0.5</v>
      </c>
      <c r="G23" s="280" t="s">
        <v>44</v>
      </c>
      <c r="H23" s="15"/>
      <c r="I23" s="17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24" s="2" customFormat="1" ht="12" customHeight="1" x14ac:dyDescent="0.2">
      <c r="A24" s="137" t="s">
        <v>300</v>
      </c>
      <c r="B24" s="278" t="s">
        <v>1</v>
      </c>
      <c r="C24" s="275" t="s">
        <v>1</v>
      </c>
      <c r="D24" s="280" t="s">
        <v>1</v>
      </c>
      <c r="E24" s="279">
        <v>818</v>
      </c>
      <c r="F24" s="276">
        <v>0.1</v>
      </c>
      <c r="G24" s="280" t="s">
        <v>44</v>
      </c>
      <c r="H24" s="15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spans="1:24" s="2" customFormat="1" ht="12" customHeight="1" x14ac:dyDescent="0.2">
      <c r="A25" s="137" t="s">
        <v>301</v>
      </c>
      <c r="B25" s="278" t="s">
        <v>1</v>
      </c>
      <c r="C25" s="275" t="s">
        <v>1</v>
      </c>
      <c r="D25" s="280" t="s">
        <v>1</v>
      </c>
      <c r="E25" s="279">
        <v>940</v>
      </c>
      <c r="F25" s="276">
        <v>0.1</v>
      </c>
      <c r="G25" s="280" t="s">
        <v>44</v>
      </c>
      <c r="H25" s="15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 s="2" customFormat="1" ht="12" customHeight="1" x14ac:dyDescent="0.2">
      <c r="A26" s="137" t="s">
        <v>302</v>
      </c>
      <c r="B26" s="278">
        <v>653</v>
      </c>
      <c r="C26" s="274">
        <v>0.1</v>
      </c>
      <c r="D26" s="280" t="s">
        <v>44</v>
      </c>
      <c r="E26" s="279">
        <v>2545</v>
      </c>
      <c r="F26" s="276">
        <v>0.3</v>
      </c>
      <c r="G26" s="280" t="s">
        <v>44</v>
      </c>
      <c r="H26" s="15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  <row r="27" spans="1:24" s="2" customFormat="1" ht="12" customHeight="1" x14ac:dyDescent="0.2">
      <c r="A27" s="137" t="s">
        <v>303</v>
      </c>
      <c r="B27" s="278">
        <v>715</v>
      </c>
      <c r="C27" s="274">
        <v>0.1</v>
      </c>
      <c r="D27" s="280" t="s">
        <v>44</v>
      </c>
      <c r="E27" s="279">
        <v>1909</v>
      </c>
      <c r="F27" s="276">
        <v>0.2</v>
      </c>
      <c r="G27" s="280" t="s">
        <v>44</v>
      </c>
      <c r="H27" s="15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</row>
    <row r="28" spans="1:24" s="2" customFormat="1" ht="12" customHeight="1" x14ac:dyDescent="0.2">
      <c r="A28" s="137" t="s">
        <v>304</v>
      </c>
      <c r="B28" s="278">
        <v>591</v>
      </c>
      <c r="C28" s="274">
        <v>0.1</v>
      </c>
      <c r="D28" s="280" t="s">
        <v>44</v>
      </c>
      <c r="E28" s="279">
        <v>1249</v>
      </c>
      <c r="F28" s="276">
        <v>0.1</v>
      </c>
      <c r="G28" s="280" t="s">
        <v>44</v>
      </c>
      <c r="H28" s="15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s="2" customFormat="1" ht="6" customHeight="1" x14ac:dyDescent="0.2">
      <c r="A29" s="137"/>
      <c r="B29" s="278"/>
      <c r="C29" s="274"/>
      <c r="D29" s="280"/>
      <c r="E29" s="279"/>
      <c r="F29" s="276"/>
      <c r="G29" s="280"/>
      <c r="H29" s="15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s="2" customFormat="1" ht="12" customHeight="1" x14ac:dyDescent="0.2">
      <c r="A30" s="137" t="s">
        <v>305</v>
      </c>
      <c r="B30" s="278">
        <v>99</v>
      </c>
      <c r="C30" s="274">
        <v>0</v>
      </c>
      <c r="D30" s="280" t="s">
        <v>44</v>
      </c>
      <c r="E30" s="279" t="s">
        <v>1</v>
      </c>
      <c r="F30" s="277" t="s">
        <v>1</v>
      </c>
      <c r="G30" s="280" t="s">
        <v>1</v>
      </c>
      <c r="H30" s="15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</row>
    <row r="31" spans="1:24" s="2" customFormat="1" ht="6" customHeight="1" x14ac:dyDescent="0.2">
      <c r="A31" s="137"/>
      <c r="B31" s="279"/>
      <c r="C31" s="274"/>
      <c r="D31" s="281"/>
      <c r="E31" s="279"/>
      <c r="F31" s="277"/>
      <c r="G31" s="281"/>
      <c r="H31" s="15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 s="2" customFormat="1" ht="12" customHeight="1" x14ac:dyDescent="0.2">
      <c r="A32" s="137" t="s">
        <v>306</v>
      </c>
      <c r="B32" s="279">
        <v>310</v>
      </c>
      <c r="C32" s="274">
        <v>0</v>
      </c>
      <c r="D32" s="280" t="s">
        <v>44</v>
      </c>
      <c r="E32" s="279" t="s">
        <v>1</v>
      </c>
      <c r="F32" s="277" t="s">
        <v>1</v>
      </c>
      <c r="G32" s="280" t="s">
        <v>1</v>
      </c>
      <c r="H32" s="15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4" s="2" customFormat="1" ht="12" customHeight="1" x14ac:dyDescent="0.2">
      <c r="A33" s="137" t="s">
        <v>307</v>
      </c>
      <c r="B33" s="279">
        <v>1232</v>
      </c>
      <c r="C33" s="274">
        <v>0.1</v>
      </c>
      <c r="D33" s="280" t="s">
        <v>44</v>
      </c>
      <c r="E33" s="279" t="s">
        <v>1</v>
      </c>
      <c r="F33" s="277" t="s">
        <v>1</v>
      </c>
      <c r="G33" s="280" t="s">
        <v>1</v>
      </c>
      <c r="H33" s="15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spans="1:24" s="2" customFormat="1" ht="12" customHeight="1" x14ac:dyDescent="0.2">
      <c r="A34" s="137" t="s">
        <v>308</v>
      </c>
      <c r="B34" s="279">
        <v>744</v>
      </c>
      <c r="C34" s="274">
        <v>0.1</v>
      </c>
      <c r="D34" s="280" t="s">
        <v>44</v>
      </c>
      <c r="E34" s="279" t="s">
        <v>1</v>
      </c>
      <c r="F34" s="277" t="s">
        <v>1</v>
      </c>
      <c r="G34" s="280" t="s">
        <v>1</v>
      </c>
      <c r="H34" s="15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s="2" customFormat="1" ht="12" customHeight="1" x14ac:dyDescent="0.2">
      <c r="A35" s="137" t="s">
        <v>309</v>
      </c>
      <c r="B35" s="279">
        <v>160</v>
      </c>
      <c r="C35" s="274">
        <v>0</v>
      </c>
      <c r="D35" s="280" t="s">
        <v>44</v>
      </c>
      <c r="E35" s="279" t="s">
        <v>1</v>
      </c>
      <c r="F35" s="277" t="s">
        <v>1</v>
      </c>
      <c r="G35" s="280" t="s">
        <v>1</v>
      </c>
      <c r="H35" s="15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 s="2" customFormat="1" ht="12" customHeight="1" x14ac:dyDescent="0.2">
      <c r="A36" s="137" t="s">
        <v>310</v>
      </c>
      <c r="B36" s="279">
        <v>434</v>
      </c>
      <c r="C36" s="274">
        <v>0</v>
      </c>
      <c r="D36" s="280" t="s">
        <v>44</v>
      </c>
      <c r="E36" s="279" t="s">
        <v>1</v>
      </c>
      <c r="F36" s="277" t="s">
        <v>1</v>
      </c>
      <c r="G36" s="280" t="s">
        <v>1</v>
      </c>
      <c r="H36" s="15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s="2" customFormat="1" ht="12" customHeight="1" x14ac:dyDescent="0.2">
      <c r="A37" s="138"/>
      <c r="B37" s="52"/>
      <c r="C37" s="52"/>
      <c r="D37" s="52"/>
      <c r="E37" s="52"/>
      <c r="F37" s="52"/>
      <c r="G37" s="52"/>
      <c r="H37" s="15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  <row r="38" spans="1:24" s="2" customFormat="1" ht="12" customHeight="1" x14ac:dyDescent="0.2">
      <c r="A38" s="114" t="s">
        <v>273</v>
      </c>
      <c r="B38" s="52"/>
      <c r="C38" s="52"/>
      <c r="D38" s="52"/>
      <c r="E38" s="52"/>
      <c r="F38" s="52"/>
      <c r="G38" s="52"/>
      <c r="H38" s="15"/>
      <c r="I38" s="78" t="s">
        <v>196</v>
      </c>
      <c r="J38" s="78"/>
      <c r="K38" s="78"/>
      <c r="L38" s="78"/>
      <c r="M38" s="7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</row>
    <row r="39" spans="1:24" s="2" customFormat="1" ht="24" customHeight="1" x14ac:dyDescent="0.2">
      <c r="A39" s="138"/>
      <c r="B39" s="52"/>
      <c r="C39" s="52"/>
      <c r="D39" s="52"/>
      <c r="E39" s="52"/>
      <c r="F39" s="52"/>
      <c r="G39" s="52"/>
      <c r="H39" s="15"/>
      <c r="I39" s="79" t="s">
        <v>3</v>
      </c>
      <c r="J39" s="80" t="s">
        <v>193</v>
      </c>
      <c r="K39" s="80" t="s">
        <v>194</v>
      </c>
      <c r="L39" s="80" t="s">
        <v>195</v>
      </c>
      <c r="M39" s="203" t="s">
        <v>54</v>
      </c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</row>
    <row r="40" spans="1:24" s="2" customFormat="1" ht="27.75" customHeight="1" x14ac:dyDescent="0.2">
      <c r="A40" s="287" t="s">
        <v>201</v>
      </c>
      <c r="B40" s="287"/>
      <c r="C40" s="287"/>
      <c r="D40" s="287"/>
      <c r="E40" s="287"/>
      <c r="F40" s="287"/>
      <c r="G40" s="287"/>
      <c r="H40" s="15"/>
      <c r="I40" s="78" t="s">
        <v>55</v>
      </c>
      <c r="J40" s="81">
        <f>B3</f>
        <v>1311294</v>
      </c>
      <c r="K40" s="82">
        <v>100</v>
      </c>
      <c r="L40" s="83">
        <v>1312471</v>
      </c>
      <c r="M40" s="82">
        <v>100</v>
      </c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1:24" s="2" customFormat="1" ht="12" customHeight="1" x14ac:dyDescent="0.2">
      <c r="A41" s="138"/>
      <c r="B41" s="52"/>
      <c r="C41" s="52"/>
      <c r="D41" s="52"/>
      <c r="E41" s="52"/>
      <c r="F41" s="52"/>
      <c r="G41" s="52"/>
      <c r="H41" s="15"/>
      <c r="I41" s="205" t="s">
        <v>200</v>
      </c>
      <c r="J41" s="81">
        <f>B3-B4</f>
        <v>287043</v>
      </c>
      <c r="K41" s="84">
        <f>J41*100/J40</f>
        <v>21.890056692091935</v>
      </c>
      <c r="L41" s="83">
        <v>383664</v>
      </c>
      <c r="M41" s="84">
        <f>L41*100/L40</f>
        <v>29.23218874931332</v>
      </c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</row>
    <row r="42" spans="1:24" s="2" customFormat="1" ht="12" customHeight="1" x14ac:dyDescent="0.2">
      <c r="A42" s="138"/>
      <c r="B42" s="52"/>
      <c r="C42" s="52"/>
      <c r="D42" s="52"/>
      <c r="E42" s="52"/>
      <c r="F42" s="52"/>
      <c r="G42" s="52"/>
      <c r="H42" s="15"/>
      <c r="I42" s="205" t="s">
        <v>76</v>
      </c>
      <c r="J42" s="81">
        <f>B4</f>
        <v>1024251</v>
      </c>
      <c r="K42" s="84">
        <v>0</v>
      </c>
      <c r="L42" s="83">
        <v>928807</v>
      </c>
      <c r="M42" s="84">
        <v>0</v>
      </c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4" s="2" customFormat="1" ht="12" customHeight="1" x14ac:dyDescent="0.2">
      <c r="A43" s="138"/>
      <c r="B43" s="52"/>
      <c r="C43" s="52"/>
      <c r="D43" s="52"/>
      <c r="E43" s="52"/>
      <c r="F43" s="52"/>
      <c r="G43" s="52"/>
      <c r="H43" s="15"/>
      <c r="I43" s="205" t="s">
        <v>198</v>
      </c>
      <c r="J43" s="81">
        <f>E7</f>
        <v>8928</v>
      </c>
      <c r="K43" s="84">
        <f>J43*100/J40</f>
        <v>0.68085417915433155</v>
      </c>
      <c r="L43" s="83">
        <v>14944</v>
      </c>
      <c r="M43" s="84">
        <f>L43*100/L40</f>
        <v>1.1386156341740121</v>
      </c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4" s="2" customFormat="1" ht="12" customHeight="1" x14ac:dyDescent="0.2">
      <c r="A44" s="138"/>
      <c r="B44" s="52"/>
      <c r="C44" s="52"/>
      <c r="D44" s="52"/>
      <c r="E44" s="52"/>
      <c r="F44" s="52"/>
      <c r="G44" s="52"/>
      <c r="H44" s="15"/>
      <c r="I44" s="205" t="s">
        <v>199</v>
      </c>
      <c r="J44" s="81">
        <f>E8</f>
        <v>1015323</v>
      </c>
      <c r="K44" s="84">
        <v>0</v>
      </c>
      <c r="L44" s="83">
        <v>913863</v>
      </c>
      <c r="M44" s="84">
        <v>0</v>
      </c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</row>
    <row r="45" spans="1:24" s="2" customFormat="1" ht="12" customHeight="1" x14ac:dyDescent="0.2">
      <c r="A45" s="115"/>
      <c r="B45" s="13"/>
      <c r="C45" s="13"/>
      <c r="D45" s="13"/>
      <c r="E45" s="13"/>
      <c r="F45" s="13"/>
      <c r="I45" s="85" t="s">
        <v>197</v>
      </c>
      <c r="J45" s="113">
        <f>J44-(J46+J47+J49+J50)</f>
        <v>142929</v>
      </c>
      <c r="K45" s="84">
        <f>J45*100/J40</f>
        <v>10.899843970917278</v>
      </c>
      <c r="L45" s="83">
        <f>L44-(L46+L47+L48+L49+L50+L51)</f>
        <v>76338</v>
      </c>
      <c r="M45" s="84">
        <f>L45*100/L40</f>
        <v>5.816357085223216</v>
      </c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</row>
    <row r="46" spans="1:24" s="47" customFormat="1" ht="12" customHeight="1" x14ac:dyDescent="0.2">
      <c r="A46" s="67"/>
      <c r="B46" s="68"/>
      <c r="C46" s="68"/>
      <c r="D46" s="68"/>
      <c r="E46" s="68"/>
      <c r="F46" s="69"/>
      <c r="G46" s="69"/>
      <c r="I46" s="85" t="s">
        <v>17</v>
      </c>
      <c r="J46" s="113">
        <f t="shared" ref="J46:J50" si="0">E10</f>
        <v>360393</v>
      </c>
      <c r="K46" s="84">
        <f>J46*100/J40</f>
        <v>27.483767942200604</v>
      </c>
      <c r="L46" s="83">
        <v>361769</v>
      </c>
      <c r="M46" s="84">
        <f>L46*100/L40</f>
        <v>27.563961413242655</v>
      </c>
    </row>
    <row r="47" spans="1:24" ht="12" customHeight="1" x14ac:dyDescent="0.2">
      <c r="G47" s="6"/>
      <c r="I47" s="85" t="s">
        <v>16</v>
      </c>
      <c r="J47" s="113">
        <f t="shared" si="0"/>
        <v>388026</v>
      </c>
      <c r="K47" s="84">
        <f>J47*100/J40</f>
        <v>29.591075685544205</v>
      </c>
      <c r="L47" s="83">
        <v>152775</v>
      </c>
      <c r="M47" s="84">
        <f>L47*100/L40</f>
        <v>11.640257194254197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">
      <c r="G48" s="6"/>
      <c r="I48" s="271" t="s">
        <v>10</v>
      </c>
      <c r="J48" s="113" t="s">
        <v>1</v>
      </c>
      <c r="K48" s="272" t="s">
        <v>1</v>
      </c>
      <c r="L48" s="81">
        <v>121583</v>
      </c>
      <c r="M48" s="272">
        <f>L48*100/L40</f>
        <v>9.2636713496907745</v>
      </c>
      <c r="N48" s="273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">
      <c r="G49" s="6"/>
      <c r="I49" s="271" t="s">
        <v>49</v>
      </c>
      <c r="J49" s="113">
        <f t="shared" si="0"/>
        <v>66388</v>
      </c>
      <c r="K49" s="272">
        <f>J49*100/J40</f>
        <v>5.0627853097779747</v>
      </c>
      <c r="L49" s="81">
        <v>90881</v>
      </c>
      <c r="M49" s="272">
        <f>L49*100/L40</f>
        <v>6.9244196633678001</v>
      </c>
      <c r="N49" s="273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">
      <c r="G50" s="6"/>
      <c r="I50" s="271" t="s">
        <v>7</v>
      </c>
      <c r="J50" s="113">
        <f t="shared" si="0"/>
        <v>57587</v>
      </c>
      <c r="K50" s="272">
        <f>J50*100/J40</f>
        <v>4.3916162203136748</v>
      </c>
      <c r="L50" s="81">
        <v>57554</v>
      </c>
      <c r="M50" s="272">
        <f>L50*100/L40</f>
        <v>4.3851635578995651</v>
      </c>
      <c r="N50" s="273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">
      <c r="G51" s="6"/>
      <c r="I51" s="271" t="s">
        <v>18</v>
      </c>
      <c r="J51" s="113" t="s">
        <v>1</v>
      </c>
      <c r="K51" s="272" t="s">
        <v>1</v>
      </c>
      <c r="L51" s="81">
        <v>52963</v>
      </c>
      <c r="M51" s="272">
        <f>L51*100/L40</f>
        <v>4.0353653528344626</v>
      </c>
      <c r="N51" s="273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">
      <c r="G52" s="6"/>
      <c r="I52" s="85"/>
      <c r="J52" s="113"/>
      <c r="K52" s="84"/>
      <c r="L52" s="86"/>
      <c r="M52" s="84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">
      <c r="G53" s="6"/>
      <c r="I53" s="1"/>
      <c r="J53" s="1"/>
      <c r="K53" s="25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">
      <c r="G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">
      <c r="G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">
      <c r="G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">
      <c r="G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">
      <c r="G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">
      <c r="G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">
      <c r="G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">
      <c r="G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">
      <c r="G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">
      <c r="G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s="2" customFormat="1" ht="12" customHeight="1" x14ac:dyDescent="0.2">
      <c r="A64" s="19"/>
      <c r="B64" s="13"/>
      <c r="C64" s="13"/>
      <c r="D64" s="13"/>
      <c r="E64" s="13"/>
      <c r="F64" s="13"/>
      <c r="I64" s="18"/>
      <c r="J64" s="92"/>
      <c r="K64" s="92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</row>
    <row r="65" spans="1:24" s="2" customFormat="1" ht="12" customHeight="1" x14ac:dyDescent="0.2">
      <c r="A65" s="19"/>
      <c r="B65" s="13"/>
      <c r="C65" s="13"/>
      <c r="D65" s="13"/>
      <c r="E65" s="13"/>
      <c r="F65" s="13"/>
      <c r="I65" s="18"/>
      <c r="J65" s="92"/>
      <c r="K65" s="92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</row>
    <row r="66" spans="1:24" s="2" customFormat="1" ht="12" customHeight="1" x14ac:dyDescent="0.2">
      <c r="A66" s="19"/>
      <c r="B66" s="13"/>
      <c r="C66" s="13"/>
      <c r="D66" s="13"/>
      <c r="E66" s="13"/>
      <c r="F66" s="13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</row>
    <row r="67" spans="1:24" s="2" customFormat="1" ht="12" customHeight="1" x14ac:dyDescent="0.2">
      <c r="A67" s="19"/>
      <c r="B67" s="13"/>
      <c r="C67" s="13"/>
      <c r="D67" s="13"/>
      <c r="E67" s="13"/>
      <c r="F67" s="13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</row>
    <row r="68" spans="1:24" s="2" customFormat="1" ht="12" customHeight="1" x14ac:dyDescent="0.2">
      <c r="A68" s="19"/>
      <c r="B68" s="13"/>
      <c r="C68" s="13"/>
      <c r="D68" s="13"/>
      <c r="E68" s="13"/>
      <c r="F68" s="13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</row>
    <row r="69" spans="1:24" s="2" customFormat="1" ht="12" customHeight="1" x14ac:dyDescent="0.2">
      <c r="A69" s="19"/>
      <c r="B69" s="13"/>
      <c r="C69" s="13"/>
      <c r="D69" s="13"/>
      <c r="E69" s="13"/>
      <c r="F69" s="13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</row>
    <row r="70" spans="1:24" s="2" customFormat="1" ht="12" customHeight="1" x14ac:dyDescent="0.2">
      <c r="A70" s="19"/>
      <c r="B70" s="13"/>
      <c r="C70" s="13"/>
      <c r="D70" s="13"/>
      <c r="E70" s="13"/>
      <c r="F70" s="13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</row>
    <row r="71" spans="1:24" s="2" customFormat="1" ht="12" customHeight="1" x14ac:dyDescent="0.2">
      <c r="A71" s="19"/>
      <c r="B71" s="13"/>
      <c r="C71" s="13"/>
      <c r="D71" s="13"/>
      <c r="E71" s="13"/>
      <c r="F71" s="13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</row>
    <row r="72" spans="1:24" s="2" customFormat="1" ht="12" customHeight="1" x14ac:dyDescent="0.2">
      <c r="A72" s="19"/>
      <c r="B72" s="13"/>
      <c r="C72" s="13"/>
      <c r="D72" s="13"/>
      <c r="E72" s="13"/>
      <c r="F72" s="13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</row>
    <row r="73" spans="1:24" s="2" customFormat="1" ht="12" customHeight="1" x14ac:dyDescent="0.2">
      <c r="A73" s="19"/>
      <c r="B73" s="13"/>
      <c r="C73" s="13"/>
      <c r="D73" s="13"/>
      <c r="E73" s="13"/>
      <c r="F73" s="13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</row>
    <row r="74" spans="1:24" s="2" customFormat="1" ht="12" customHeight="1" x14ac:dyDescent="0.2">
      <c r="A74" s="19"/>
      <c r="B74" s="13"/>
      <c r="C74" s="13"/>
      <c r="D74" s="13"/>
      <c r="E74" s="13"/>
      <c r="F74" s="13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</row>
    <row r="75" spans="1:24" s="2" customFormat="1" ht="12" customHeight="1" x14ac:dyDescent="0.2">
      <c r="A75" s="19"/>
      <c r="B75" s="13"/>
      <c r="C75" s="13"/>
      <c r="D75" s="13"/>
      <c r="E75" s="13"/>
      <c r="F75" s="13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</row>
    <row r="76" spans="1:24" s="2" customFormat="1" ht="12" customHeight="1" x14ac:dyDescent="0.2">
      <c r="A76" s="19"/>
      <c r="B76" s="13"/>
      <c r="C76" s="13"/>
      <c r="D76" s="13"/>
      <c r="E76" s="13"/>
      <c r="F76" s="13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</row>
    <row r="77" spans="1:24" s="2" customFormat="1" ht="12" customHeight="1" x14ac:dyDescent="0.2">
      <c r="A77" s="19"/>
      <c r="B77" s="13"/>
      <c r="C77" s="13"/>
      <c r="D77" s="13"/>
      <c r="E77" s="13"/>
      <c r="F77" s="13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</row>
    <row r="78" spans="1:24" s="2" customFormat="1" ht="12" customHeight="1" x14ac:dyDescent="0.2">
      <c r="A78" s="19"/>
      <c r="B78" s="13"/>
      <c r="C78" s="13"/>
      <c r="D78" s="13"/>
      <c r="E78" s="13"/>
      <c r="F78" s="13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</row>
    <row r="79" spans="1:24" x14ac:dyDescent="0.2">
      <c r="A79" s="19"/>
    </row>
  </sheetData>
  <mergeCells count="1">
    <mergeCell ref="A40:G40"/>
  </mergeCells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75"/>
  <sheetViews>
    <sheetView zoomScale="140" zoomScaleNormal="140" workbookViewId="0"/>
  </sheetViews>
  <sheetFormatPr baseColWidth="10" defaultRowHeight="12.75" x14ac:dyDescent="0.2"/>
  <cols>
    <col min="1" max="1" width="18.7109375" style="1" customWidth="1"/>
    <col min="2" max="2" width="6.7109375" style="1" customWidth="1"/>
    <col min="3" max="3" width="15.7109375" style="1" customWidth="1"/>
    <col min="4" max="5" width="9.28515625" style="1" customWidth="1"/>
    <col min="6" max="6" width="15.7109375" style="1" customWidth="1"/>
    <col min="7" max="7" width="9.28515625" style="1" customWidth="1"/>
    <col min="8" max="8" width="9.7109375" style="1" customWidth="1"/>
    <col min="9" max="9" width="2.7109375" style="1" customWidth="1"/>
    <col min="10" max="10" width="11.85546875" style="16" customWidth="1"/>
    <col min="11" max="11" width="7.140625" style="16" customWidth="1"/>
    <col min="12" max="14" width="8.28515625" style="16" customWidth="1"/>
    <col min="15" max="25" width="11.42578125" style="16"/>
    <col min="26" max="16384" width="11.42578125" style="1"/>
  </cols>
  <sheetData>
    <row r="1" spans="1:25" s="8" customFormat="1" ht="19.5" x14ac:dyDescent="0.3">
      <c r="A1" s="20" t="s">
        <v>62</v>
      </c>
      <c r="B1" s="7"/>
      <c r="C1" s="7"/>
      <c r="D1" s="7"/>
      <c r="E1" s="7"/>
      <c r="F1" s="7"/>
      <c r="G1" s="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0" customHeight="1" x14ac:dyDescent="0.2">
      <c r="A2" s="209" t="s">
        <v>274</v>
      </c>
      <c r="B2" s="48"/>
      <c r="C2" s="48"/>
      <c r="D2" s="48"/>
      <c r="E2" s="48"/>
      <c r="F2" s="48"/>
      <c r="G2" s="48"/>
    </row>
    <row r="3" spans="1:25" s="161" customFormat="1" ht="20.100000000000001" customHeight="1" x14ac:dyDescent="0.2">
      <c r="A3" s="160" t="s">
        <v>52</v>
      </c>
      <c r="B3" s="160"/>
      <c r="C3" s="160"/>
      <c r="D3" s="160"/>
      <c r="E3" s="160"/>
      <c r="F3" s="160"/>
      <c r="G3" s="160"/>
    </row>
    <row r="4" spans="1:25" ht="50.1" customHeight="1" x14ac:dyDescent="0.2">
      <c r="A4" s="134" t="s">
        <v>0</v>
      </c>
      <c r="B4" s="135" t="s">
        <v>77</v>
      </c>
      <c r="C4" s="135" t="s">
        <v>86</v>
      </c>
      <c r="D4" s="135" t="s">
        <v>84</v>
      </c>
      <c r="E4" s="135" t="s">
        <v>85</v>
      </c>
      <c r="F4" s="135" t="s">
        <v>87</v>
      </c>
      <c r="G4" s="135" t="s">
        <v>82</v>
      </c>
      <c r="H4" s="124" t="s">
        <v>83</v>
      </c>
    </row>
    <row r="5" spans="1:25" s="2" customFormat="1" ht="24" customHeight="1" x14ac:dyDescent="0.2">
      <c r="A5" s="93" t="s">
        <v>76</v>
      </c>
      <c r="B5" s="139" t="s">
        <v>78</v>
      </c>
      <c r="C5" s="174">
        <v>1024251</v>
      </c>
      <c r="D5" s="241">
        <v>737691</v>
      </c>
      <c r="E5" s="133">
        <v>286560</v>
      </c>
      <c r="F5" s="174">
        <v>928807</v>
      </c>
      <c r="G5" s="50">
        <v>608912</v>
      </c>
      <c r="H5" s="133">
        <v>319895</v>
      </c>
      <c r="I5" s="14"/>
      <c r="J5" s="177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s="2" customFormat="1" ht="12.95" customHeight="1" x14ac:dyDescent="0.2">
      <c r="A6" s="138"/>
      <c r="B6" s="140" t="s">
        <v>75</v>
      </c>
      <c r="C6" s="244">
        <v>78.099999999999994</v>
      </c>
      <c r="D6" s="173">
        <f>D5/C5*100</f>
        <v>72.022482770336566</v>
      </c>
      <c r="E6" s="173">
        <f>E5/C5*100</f>
        <v>27.977517229663434</v>
      </c>
      <c r="F6" s="175">
        <v>70.8</v>
      </c>
      <c r="G6" s="172">
        <v>65.599999999999994</v>
      </c>
      <c r="H6" s="173">
        <v>34.4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s="2" customFormat="1" ht="15" customHeight="1" x14ac:dyDescent="0.2">
      <c r="A7" s="40" t="s">
        <v>5</v>
      </c>
      <c r="B7" s="140" t="s">
        <v>75</v>
      </c>
      <c r="C7" s="244">
        <v>1.1000000000000001</v>
      </c>
      <c r="D7" s="173">
        <v>1.2</v>
      </c>
      <c r="E7" s="173">
        <v>0.9</v>
      </c>
      <c r="F7" s="175">
        <v>2</v>
      </c>
      <c r="G7" s="172">
        <v>2.5</v>
      </c>
      <c r="H7" s="173">
        <v>1.1000000000000001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s="2" customFormat="1" ht="12.95" customHeight="1" x14ac:dyDescent="0.2">
      <c r="A8" s="40" t="s">
        <v>6</v>
      </c>
      <c r="B8" s="140" t="s">
        <v>75</v>
      </c>
      <c r="C8" s="244">
        <v>98.9</v>
      </c>
      <c r="D8" s="173">
        <v>98.8</v>
      </c>
      <c r="E8" s="173">
        <v>99.1</v>
      </c>
      <c r="F8" s="175">
        <v>98</v>
      </c>
      <c r="G8" s="172">
        <v>97.5</v>
      </c>
      <c r="H8" s="173">
        <v>98.9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s="2" customFormat="1" ht="12.95" customHeight="1" x14ac:dyDescent="0.2">
      <c r="A9" s="138" t="s">
        <v>80</v>
      </c>
      <c r="B9" s="140"/>
      <c r="C9" s="244"/>
      <c r="D9" s="173"/>
      <c r="E9" s="173"/>
      <c r="F9" s="175"/>
      <c r="G9" s="172"/>
      <c r="H9" s="173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2" customFormat="1" ht="12.95" customHeight="1" x14ac:dyDescent="0.2">
      <c r="A10" s="138" t="s">
        <v>17</v>
      </c>
      <c r="B10" s="141" t="s">
        <v>75</v>
      </c>
      <c r="C10" s="245">
        <v>37.4</v>
      </c>
      <c r="D10" s="223">
        <v>34.700000000000003</v>
      </c>
      <c r="E10" s="223">
        <v>44.2</v>
      </c>
      <c r="F10" s="176">
        <v>34.4</v>
      </c>
      <c r="G10" s="52">
        <v>34.4</v>
      </c>
      <c r="H10" s="52">
        <v>34.4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s="2" customFormat="1" ht="12.95" customHeight="1" x14ac:dyDescent="0.2">
      <c r="A11" s="138" t="s">
        <v>16</v>
      </c>
      <c r="B11" s="141" t="s">
        <v>75</v>
      </c>
      <c r="C11" s="245">
        <v>39.5</v>
      </c>
      <c r="D11" s="223">
        <v>46</v>
      </c>
      <c r="E11" s="223">
        <v>22.9</v>
      </c>
      <c r="F11" s="176">
        <v>18</v>
      </c>
      <c r="G11" s="52">
        <v>21.5</v>
      </c>
      <c r="H11" s="52">
        <v>11.5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s="2" customFormat="1" ht="12.95" customHeight="1" x14ac:dyDescent="0.2">
      <c r="A12" s="138" t="s">
        <v>10</v>
      </c>
      <c r="B12" s="141" t="s">
        <v>75</v>
      </c>
      <c r="C12" s="245">
        <v>6.2</v>
      </c>
      <c r="D12" s="223">
        <v>4.8</v>
      </c>
      <c r="E12" s="223">
        <v>9.8000000000000007</v>
      </c>
      <c r="F12" s="176">
        <v>17.3</v>
      </c>
      <c r="G12" s="52">
        <v>16.600000000000001</v>
      </c>
      <c r="H12" s="52">
        <v>18.5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s="2" customFormat="1" ht="12.95" customHeight="1" x14ac:dyDescent="0.2">
      <c r="A13" s="138" t="s">
        <v>48</v>
      </c>
      <c r="B13" s="141" t="s">
        <v>75</v>
      </c>
      <c r="C13" s="245">
        <v>7.8</v>
      </c>
      <c r="D13" s="223">
        <v>6.6</v>
      </c>
      <c r="E13" s="223">
        <v>10.7</v>
      </c>
      <c r="F13" s="176">
        <v>11.7</v>
      </c>
      <c r="G13" s="52">
        <v>10.6</v>
      </c>
      <c r="H13" s="52">
        <v>13.7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s="2" customFormat="1" ht="12.95" customHeight="1" x14ac:dyDescent="0.2">
      <c r="A14" s="138" t="s">
        <v>7</v>
      </c>
      <c r="B14" s="141" t="s">
        <v>75</v>
      </c>
      <c r="C14" s="245">
        <v>2.8</v>
      </c>
      <c r="D14" s="223">
        <v>2.2000000000000002</v>
      </c>
      <c r="E14" s="223">
        <v>4.4000000000000004</v>
      </c>
      <c r="F14" s="176">
        <v>6.5</v>
      </c>
      <c r="G14" s="52">
        <v>5.4</v>
      </c>
      <c r="H14" s="52">
        <v>8.6999999999999993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s="2" customFormat="1" ht="12.95" customHeight="1" x14ac:dyDescent="0.2">
      <c r="A15" s="138" t="s">
        <v>18</v>
      </c>
      <c r="B15" s="141" t="s">
        <v>75</v>
      </c>
      <c r="C15" s="245">
        <v>1.5</v>
      </c>
      <c r="D15" s="223">
        <v>1.3</v>
      </c>
      <c r="E15" s="223">
        <v>2.1</v>
      </c>
      <c r="F15" s="176">
        <v>6.3</v>
      </c>
      <c r="G15" s="52">
        <v>6.1</v>
      </c>
      <c r="H15" s="52">
        <v>6.6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s="2" customFormat="1" ht="12.95" customHeight="1" x14ac:dyDescent="0.2">
      <c r="A16" s="138" t="s">
        <v>11</v>
      </c>
      <c r="B16" s="141" t="s">
        <v>75</v>
      </c>
      <c r="C16" s="245">
        <v>4</v>
      </c>
      <c r="D16" s="223">
        <v>3.7</v>
      </c>
      <c r="E16" s="223">
        <v>4.7</v>
      </c>
      <c r="F16" s="176" t="s">
        <v>1</v>
      </c>
      <c r="G16" s="52" t="s">
        <v>1</v>
      </c>
      <c r="H16" s="52" t="s">
        <v>1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s="2" customFormat="1" ht="12.95" customHeight="1" x14ac:dyDescent="0.2">
      <c r="A17" s="138" t="s">
        <v>12</v>
      </c>
      <c r="B17" s="141" t="s">
        <v>75</v>
      </c>
      <c r="C17" s="245">
        <f>100-SUM(C10:C16)</f>
        <v>0.79999999999999716</v>
      </c>
      <c r="D17" s="223">
        <f>100-SUM(D10:D16)</f>
        <v>0.70000000000000284</v>
      </c>
      <c r="E17" s="223">
        <f>100-SUM(E10:E16)</f>
        <v>1.2000000000000028</v>
      </c>
      <c r="F17" s="176">
        <v>3.8</v>
      </c>
      <c r="G17" s="52">
        <v>2.9</v>
      </c>
      <c r="H17" s="52">
        <v>5.5</v>
      </c>
      <c r="I17" s="15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s="2" customFormat="1" ht="18" customHeight="1" x14ac:dyDescent="0.2">
      <c r="A18" s="114" t="s">
        <v>81</v>
      </c>
      <c r="B18" s="114"/>
      <c r="C18" s="114"/>
      <c r="D18" s="114"/>
      <c r="E18" s="114"/>
      <c r="F18" s="255"/>
      <c r="G18" s="256"/>
      <c r="H18" s="256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25" s="2" customFormat="1" ht="23.1" customHeight="1" x14ac:dyDescent="0.2">
      <c r="A19" s="114"/>
      <c r="B19" s="114"/>
      <c r="C19" s="114"/>
      <c r="D19" s="114"/>
      <c r="E19" s="114"/>
      <c r="F19" s="114"/>
      <c r="G19" s="114"/>
      <c r="H19" s="114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 s="161" customFormat="1" ht="20.100000000000001" customHeight="1" x14ac:dyDescent="0.2">
      <c r="A20" s="160" t="s">
        <v>53</v>
      </c>
      <c r="B20" s="160"/>
      <c r="C20" s="160"/>
      <c r="D20" s="160"/>
      <c r="E20" s="160"/>
      <c r="F20" s="160"/>
      <c r="G20" s="160"/>
    </row>
    <row r="21" spans="1:25" ht="50.1" customHeight="1" x14ac:dyDescent="0.2">
      <c r="A21" s="134" t="s">
        <v>0</v>
      </c>
      <c r="B21" s="135" t="s">
        <v>77</v>
      </c>
      <c r="C21" s="135" t="s">
        <v>86</v>
      </c>
      <c r="D21" s="135" t="s">
        <v>84</v>
      </c>
      <c r="E21" s="135" t="s">
        <v>85</v>
      </c>
      <c r="F21" s="135" t="s">
        <v>87</v>
      </c>
      <c r="G21" s="135" t="s">
        <v>82</v>
      </c>
      <c r="H21" s="124" t="s">
        <v>83</v>
      </c>
    </row>
    <row r="22" spans="1:25" s="2" customFormat="1" ht="24" customHeight="1" x14ac:dyDescent="0.2">
      <c r="A22" s="93" t="s">
        <v>76</v>
      </c>
      <c r="B22" s="139" t="s">
        <v>78</v>
      </c>
      <c r="C22" s="174">
        <v>1024251</v>
      </c>
      <c r="D22" s="241">
        <v>737691</v>
      </c>
      <c r="E22" s="133">
        <v>286560</v>
      </c>
      <c r="F22" s="174">
        <v>928807</v>
      </c>
      <c r="G22" s="50">
        <v>608912</v>
      </c>
      <c r="H22" s="133">
        <v>319895</v>
      </c>
      <c r="I22" s="14"/>
      <c r="J22" s="177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5" s="2" customFormat="1" ht="12.95" customHeight="1" x14ac:dyDescent="0.2">
      <c r="A23" s="138"/>
      <c r="B23" s="140" t="s">
        <v>75</v>
      </c>
      <c r="C23" s="244">
        <v>78.099999999999994</v>
      </c>
      <c r="D23" s="173">
        <f>D22/C22*100</f>
        <v>72.022482770336566</v>
      </c>
      <c r="E23" s="173">
        <f>E22/C22*100</f>
        <v>27.977517229663434</v>
      </c>
      <c r="F23" s="175">
        <v>70.8</v>
      </c>
      <c r="G23" s="172">
        <v>65.599999999999994</v>
      </c>
      <c r="H23" s="173">
        <v>34.4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s="2" customFormat="1" ht="15" customHeight="1" x14ac:dyDescent="0.2">
      <c r="A24" s="40" t="s">
        <v>5</v>
      </c>
      <c r="B24" s="140" t="s">
        <v>75</v>
      </c>
      <c r="C24" s="244">
        <v>0.9</v>
      </c>
      <c r="D24" s="173">
        <v>1</v>
      </c>
      <c r="E24" s="173">
        <v>0.5</v>
      </c>
      <c r="F24" s="175">
        <v>1.6</v>
      </c>
      <c r="G24" s="172">
        <v>2</v>
      </c>
      <c r="H24" s="173">
        <v>0.8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2" customFormat="1" ht="12.95" customHeight="1" x14ac:dyDescent="0.2">
      <c r="A25" s="40" t="s">
        <v>6</v>
      </c>
      <c r="B25" s="140" t="s">
        <v>75</v>
      </c>
      <c r="C25" s="244">
        <v>99.1</v>
      </c>
      <c r="D25" s="173">
        <v>99</v>
      </c>
      <c r="E25" s="173">
        <v>99.5</v>
      </c>
      <c r="F25" s="175">
        <v>98.4</v>
      </c>
      <c r="G25" s="172">
        <v>98</v>
      </c>
      <c r="H25" s="173">
        <v>99.2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 s="2" customFormat="1" ht="12.95" customHeight="1" x14ac:dyDescent="0.2">
      <c r="A26" s="138" t="s">
        <v>80</v>
      </c>
      <c r="B26" s="140"/>
      <c r="C26" s="244"/>
      <c r="D26" s="173"/>
      <c r="E26" s="173"/>
      <c r="F26" s="175"/>
      <c r="G26" s="172"/>
      <c r="H26" s="173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1:25" s="2" customFormat="1" ht="12.95" customHeight="1" x14ac:dyDescent="0.2">
      <c r="A27" s="138" t="s">
        <v>17</v>
      </c>
      <c r="B27" s="141" t="s">
        <v>75</v>
      </c>
      <c r="C27" s="245">
        <v>35.5</v>
      </c>
      <c r="D27" s="223">
        <v>32.4</v>
      </c>
      <c r="E27" s="223">
        <v>43.4</v>
      </c>
      <c r="F27" s="176">
        <v>39.6</v>
      </c>
      <c r="G27" s="52">
        <v>38.700000000000003</v>
      </c>
      <c r="H27" s="52">
        <v>41.3</v>
      </c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 s="2" customFormat="1" ht="12.95" customHeight="1" x14ac:dyDescent="0.2">
      <c r="A28" s="138" t="s">
        <v>16</v>
      </c>
      <c r="B28" s="141" t="s">
        <v>75</v>
      </c>
      <c r="C28" s="245">
        <v>38.200000000000003</v>
      </c>
      <c r="D28" s="223">
        <v>44.5</v>
      </c>
      <c r="E28" s="223">
        <v>22.2</v>
      </c>
      <c r="F28" s="176">
        <v>16.7</v>
      </c>
      <c r="G28" s="52">
        <v>19.899999999999999</v>
      </c>
      <c r="H28" s="52">
        <v>10.7</v>
      </c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 s="2" customFormat="1" ht="12.95" customHeight="1" x14ac:dyDescent="0.2">
      <c r="A29" s="138" t="s">
        <v>10</v>
      </c>
      <c r="B29" s="141" t="s">
        <v>75</v>
      </c>
      <c r="C29" s="245">
        <v>4.9000000000000004</v>
      </c>
      <c r="D29" s="223">
        <v>3.9</v>
      </c>
      <c r="E29" s="223">
        <v>7.5</v>
      </c>
      <c r="F29" s="176">
        <v>13.3</v>
      </c>
      <c r="G29" s="52">
        <v>12.9</v>
      </c>
      <c r="H29" s="52">
        <v>14.1</v>
      </c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 s="2" customFormat="1" ht="12.95" customHeight="1" x14ac:dyDescent="0.2">
      <c r="A30" s="138" t="s">
        <v>48</v>
      </c>
      <c r="B30" s="141" t="s">
        <v>75</v>
      </c>
      <c r="C30" s="245">
        <v>6.5</v>
      </c>
      <c r="D30" s="223">
        <v>5.7</v>
      </c>
      <c r="E30" s="223">
        <v>8.6999999999999993</v>
      </c>
      <c r="F30" s="176">
        <v>9.9</v>
      </c>
      <c r="G30" s="52">
        <v>9.1999999999999993</v>
      </c>
      <c r="H30" s="52">
        <v>11.4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1:25" s="2" customFormat="1" ht="12.95" customHeight="1" x14ac:dyDescent="0.2">
      <c r="A31" s="138" t="s">
        <v>7</v>
      </c>
      <c r="B31" s="141" t="s">
        <v>75</v>
      </c>
      <c r="C31" s="245">
        <v>5.7</v>
      </c>
      <c r="D31" s="223">
        <v>4.8</v>
      </c>
      <c r="E31" s="223">
        <v>7.8</v>
      </c>
      <c r="F31" s="176">
        <v>6.3</v>
      </c>
      <c r="G31" s="52">
        <v>5.3</v>
      </c>
      <c r="H31" s="52">
        <v>8.1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 s="2" customFormat="1" ht="12.95" customHeight="1" x14ac:dyDescent="0.2">
      <c r="A32" s="138" t="s">
        <v>18</v>
      </c>
      <c r="B32" s="141" t="s">
        <v>75</v>
      </c>
      <c r="C32" s="245">
        <v>1</v>
      </c>
      <c r="D32" s="223">
        <v>0.9</v>
      </c>
      <c r="E32" s="223">
        <v>1.4</v>
      </c>
      <c r="F32" s="176">
        <v>5.8</v>
      </c>
      <c r="G32" s="52">
        <v>5.6</v>
      </c>
      <c r="H32" s="52">
        <v>6.1</v>
      </c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1:25" s="2" customFormat="1" ht="12.95" customHeight="1" x14ac:dyDescent="0.2">
      <c r="A33" s="138" t="s">
        <v>11</v>
      </c>
      <c r="B33" s="141" t="s">
        <v>75</v>
      </c>
      <c r="C33" s="245">
        <v>4.8</v>
      </c>
      <c r="D33" s="223">
        <v>4.8</v>
      </c>
      <c r="E33" s="223">
        <v>4.8</v>
      </c>
      <c r="F33" s="176" t="s">
        <v>1</v>
      </c>
      <c r="G33" s="52" t="s">
        <v>1</v>
      </c>
      <c r="H33" s="52" t="s">
        <v>1</v>
      </c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 s="2" customFormat="1" ht="12.95" customHeight="1" x14ac:dyDescent="0.2">
      <c r="A34" s="138" t="s">
        <v>12</v>
      </c>
      <c r="B34" s="141" t="s">
        <v>75</v>
      </c>
      <c r="C34" s="245">
        <f>100-SUM(C27:C33)</f>
        <v>3.3999999999999915</v>
      </c>
      <c r="D34" s="223">
        <f>100-SUM(D27:D33)</f>
        <v>2.9999999999999858</v>
      </c>
      <c r="E34" s="223">
        <f>100-SUM(E27:E33)</f>
        <v>4.2000000000000028</v>
      </c>
      <c r="F34" s="176">
        <v>6.8</v>
      </c>
      <c r="G34" s="52">
        <v>6.4</v>
      </c>
      <c r="H34" s="52">
        <v>7.5</v>
      </c>
      <c r="I34" s="15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1:25" s="2" customFormat="1" ht="18" customHeight="1" x14ac:dyDescent="0.2">
      <c r="A35" s="114" t="s">
        <v>81</v>
      </c>
      <c r="B35" s="114"/>
      <c r="C35" s="114"/>
      <c r="D35" s="114"/>
      <c r="E35" s="114"/>
      <c r="F35" s="114"/>
      <c r="G35" s="114"/>
      <c r="H35" s="114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 s="2" customFormat="1" ht="11.45" customHeight="1" x14ac:dyDescent="0.2">
      <c r="A36" s="114"/>
      <c r="B36" s="114"/>
      <c r="C36" s="114"/>
      <c r="D36" s="114"/>
      <c r="E36" s="114"/>
      <c r="F36" s="114"/>
      <c r="G36" s="114"/>
      <c r="H36" s="114"/>
      <c r="J36" s="16" t="s">
        <v>88</v>
      </c>
      <c r="K36" s="16"/>
      <c r="L36" s="16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1:25" s="2" customFormat="1" ht="11.45" customHeight="1" x14ac:dyDescent="0.2">
      <c r="A37" s="114"/>
      <c r="B37" s="114"/>
      <c r="C37" s="114"/>
      <c r="D37" s="114"/>
      <c r="E37" s="114"/>
      <c r="F37" s="114"/>
      <c r="G37" s="114"/>
      <c r="H37" s="114"/>
      <c r="J37" s="24" t="s">
        <v>13</v>
      </c>
      <c r="K37" s="61" t="s">
        <v>50</v>
      </c>
      <c r="L37" s="89" t="s">
        <v>51</v>
      </c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 s="2" customFormat="1" ht="11.45" customHeight="1" x14ac:dyDescent="0.2">
      <c r="A38" s="114"/>
      <c r="B38" s="114"/>
      <c r="C38" s="114"/>
      <c r="D38" s="114"/>
      <c r="E38" s="114"/>
      <c r="F38" s="114"/>
      <c r="G38" s="114"/>
      <c r="H38" s="114"/>
      <c r="J38" s="31">
        <v>1990</v>
      </c>
      <c r="K38" s="142">
        <v>96.1</v>
      </c>
      <c r="L38" s="142">
        <v>3.9</v>
      </c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 s="2" customFormat="1" ht="11.45" customHeight="1" x14ac:dyDescent="0.2">
      <c r="A39" s="114"/>
      <c r="B39" s="114"/>
      <c r="C39" s="114"/>
      <c r="D39" s="114"/>
      <c r="E39" s="114"/>
      <c r="F39" s="114"/>
      <c r="G39" s="114"/>
      <c r="H39" s="114"/>
      <c r="J39" s="31">
        <v>1994</v>
      </c>
      <c r="K39" s="142">
        <v>91.8</v>
      </c>
      <c r="L39" s="142">
        <v>8.1999999999999993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 s="2" customFormat="1" ht="11.45" customHeight="1" x14ac:dyDescent="0.2">
      <c r="A40" s="114"/>
      <c r="B40" s="114"/>
      <c r="C40" s="114"/>
      <c r="D40" s="114"/>
      <c r="E40" s="114"/>
      <c r="F40" s="114"/>
      <c r="G40" s="114"/>
      <c r="H40" s="114"/>
      <c r="J40" s="31">
        <v>1998</v>
      </c>
      <c r="K40" s="142">
        <v>91.7</v>
      </c>
      <c r="L40" s="142">
        <v>8.3000000000000007</v>
      </c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25" s="2" customFormat="1" ht="11.45" customHeight="1" x14ac:dyDescent="0.2">
      <c r="A41" s="114"/>
      <c r="B41" s="114"/>
      <c r="C41" s="114"/>
      <c r="D41" s="114"/>
      <c r="E41" s="114"/>
      <c r="F41" s="114"/>
      <c r="G41" s="114"/>
      <c r="H41" s="114"/>
      <c r="J41" s="31">
        <v>2002</v>
      </c>
      <c r="K41" s="142">
        <v>88.9</v>
      </c>
      <c r="L41" s="142">
        <v>11.1</v>
      </c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 s="2" customFormat="1" ht="11.45" customHeight="1" x14ac:dyDescent="0.2">
      <c r="A42" s="114"/>
      <c r="B42" s="114"/>
      <c r="C42" s="114"/>
      <c r="D42" s="114"/>
      <c r="E42" s="114"/>
      <c r="F42" s="114"/>
      <c r="G42" s="114"/>
      <c r="H42" s="114"/>
      <c r="J42" s="31">
        <v>2006</v>
      </c>
      <c r="K42" s="142">
        <v>87.9</v>
      </c>
      <c r="L42" s="142">
        <v>12.1</v>
      </c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 s="2" customFormat="1" ht="11.45" customHeight="1" x14ac:dyDescent="0.2">
      <c r="A43" s="114"/>
      <c r="B43" s="114"/>
      <c r="C43" s="114"/>
      <c r="D43" s="114"/>
      <c r="E43" s="114"/>
      <c r="F43" s="114"/>
      <c r="G43" s="114"/>
      <c r="H43" s="114"/>
      <c r="J43" s="31">
        <v>2011</v>
      </c>
      <c r="K43" s="142">
        <v>84.5</v>
      </c>
      <c r="L43" s="142">
        <v>15.5</v>
      </c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 s="2" customFormat="1" ht="11.45" customHeight="1" x14ac:dyDescent="0.2">
      <c r="A44" s="114"/>
      <c r="B44" s="114"/>
      <c r="C44" s="114"/>
      <c r="D44" s="114"/>
      <c r="E44" s="114"/>
      <c r="F44" s="114"/>
      <c r="G44" s="114"/>
      <c r="H44" s="114"/>
      <c r="J44" s="31">
        <v>2016</v>
      </c>
      <c r="K44" s="142">
        <v>80</v>
      </c>
      <c r="L44" s="142">
        <v>20</v>
      </c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 s="2" customFormat="1" ht="11.45" customHeight="1" x14ac:dyDescent="0.2">
      <c r="A45" s="114"/>
      <c r="B45" s="114"/>
      <c r="C45" s="114"/>
      <c r="D45" s="114"/>
      <c r="E45" s="114"/>
      <c r="F45" s="114"/>
      <c r="G45" s="114"/>
      <c r="H45" s="114"/>
      <c r="J45" s="31">
        <v>2021</v>
      </c>
      <c r="K45" s="142">
        <v>65.599999999999994</v>
      </c>
      <c r="L45" s="142">
        <v>34.4</v>
      </c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 s="2" customFormat="1" ht="11.45" customHeight="1" x14ac:dyDescent="0.2">
      <c r="A46" s="115"/>
      <c r="B46" s="114"/>
      <c r="C46" s="114"/>
      <c r="D46" s="114"/>
      <c r="E46" s="114"/>
      <c r="F46" s="114"/>
      <c r="G46" s="114"/>
      <c r="H46" s="114"/>
      <c r="J46" s="31" t="s">
        <v>89</v>
      </c>
      <c r="K46" s="224">
        <f>D6</f>
        <v>72.022482770336566</v>
      </c>
      <c r="L46" s="225">
        <f>E6</f>
        <v>27.977517229663434</v>
      </c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25" s="2" customFormat="1" ht="15.75" customHeight="1" x14ac:dyDescent="0.2">
      <c r="A47" s="19"/>
      <c r="B47" s="13"/>
      <c r="C47" s="13"/>
      <c r="D47" s="13"/>
      <c r="E47" s="13"/>
      <c r="F47" s="13"/>
      <c r="G47" s="13"/>
      <c r="J47" s="16"/>
      <c r="K47" s="16"/>
      <c r="L47" s="16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 ht="12.75" customHeight="1" x14ac:dyDescent="0.2">
      <c r="A48" s="48"/>
      <c r="B48" s="48"/>
      <c r="C48" s="48"/>
      <c r="D48" s="48"/>
      <c r="E48" s="48"/>
      <c r="F48" s="48"/>
      <c r="G48" s="48"/>
      <c r="J48" s="24"/>
      <c r="K48" s="61"/>
      <c r="L48" s="89"/>
    </row>
    <row r="49" spans="1:25" ht="12.75" customHeight="1" x14ac:dyDescent="0.2">
      <c r="A49" s="48"/>
      <c r="B49" s="48"/>
      <c r="C49" s="48"/>
      <c r="D49" s="48"/>
      <c r="E49" s="48"/>
      <c r="F49" s="48"/>
      <c r="G49" s="48"/>
      <c r="J49" s="31"/>
      <c r="K49" s="142"/>
      <c r="L49" s="142"/>
      <c r="M49" s="63"/>
      <c r="N49" s="63"/>
    </row>
    <row r="50" spans="1:25" ht="12.75" customHeight="1" x14ac:dyDescent="0.2">
      <c r="A50" s="48"/>
      <c r="B50" s="48"/>
      <c r="C50" s="48"/>
      <c r="D50" s="48"/>
      <c r="E50" s="48"/>
      <c r="F50" s="48"/>
      <c r="G50" s="48"/>
      <c r="J50" s="31"/>
      <c r="K50" s="142"/>
      <c r="L50" s="142"/>
      <c r="M50" s="63"/>
      <c r="N50" s="63"/>
    </row>
    <row r="51" spans="1:25" ht="12.75" customHeight="1" x14ac:dyDescent="0.2">
      <c r="A51" s="48"/>
      <c r="B51" s="48"/>
      <c r="C51" s="48"/>
      <c r="D51" s="48"/>
      <c r="E51" s="48"/>
      <c r="F51" s="48"/>
      <c r="G51" s="48"/>
      <c r="J51" s="31"/>
      <c r="K51" s="142"/>
      <c r="L51" s="142"/>
      <c r="M51" s="63"/>
      <c r="N51" s="63"/>
    </row>
    <row r="53" spans="1:25" s="2" customFormat="1" ht="12.2" customHeight="1" x14ac:dyDescent="0.2">
      <c r="A53" s="19"/>
      <c r="B53" s="13"/>
      <c r="C53" s="13"/>
      <c r="D53" s="13"/>
      <c r="E53" s="13"/>
      <c r="F53" s="13"/>
      <c r="G53" s="13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 s="2" customFormat="1" ht="24" customHeight="1" x14ac:dyDescent="0.2">
      <c r="A54" s="19"/>
      <c r="B54" s="13"/>
      <c r="C54" s="13"/>
      <c r="D54" s="13"/>
      <c r="E54" s="13"/>
      <c r="F54" s="13"/>
      <c r="G54" s="13"/>
      <c r="J54" s="24"/>
      <c r="K54" s="34"/>
      <c r="L54" s="34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 s="2" customFormat="1" ht="12" customHeight="1" x14ac:dyDescent="0.2">
      <c r="A55" s="19"/>
      <c r="B55" s="13"/>
      <c r="C55" s="13"/>
      <c r="D55" s="13"/>
      <c r="E55" s="13"/>
      <c r="F55" s="13"/>
      <c r="G55" s="13"/>
      <c r="J55" s="18"/>
      <c r="K55" s="92"/>
      <c r="L55" s="92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 s="2" customFormat="1" ht="12" customHeight="1" x14ac:dyDescent="0.2">
      <c r="A56" s="19"/>
      <c r="B56" s="13"/>
      <c r="C56" s="13"/>
      <c r="D56" s="13"/>
      <c r="E56" s="13"/>
      <c r="F56" s="13"/>
      <c r="G56" s="13"/>
      <c r="J56" s="18"/>
      <c r="K56" s="92"/>
      <c r="L56" s="92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1:25" s="2" customFormat="1" ht="12" customHeight="1" x14ac:dyDescent="0.2">
      <c r="A57" s="19"/>
      <c r="B57" s="13"/>
      <c r="C57" s="13"/>
      <c r="D57" s="13"/>
      <c r="E57" s="13"/>
      <c r="F57" s="13"/>
      <c r="G57" s="13"/>
      <c r="J57" s="18"/>
      <c r="K57" s="92"/>
      <c r="L57" s="92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 s="2" customFormat="1" ht="12" customHeight="1" x14ac:dyDescent="0.2">
      <c r="A58" s="19"/>
      <c r="B58" s="13"/>
      <c r="C58" s="13"/>
      <c r="D58" s="13"/>
      <c r="E58" s="13"/>
      <c r="F58" s="13"/>
      <c r="G58" s="13"/>
      <c r="J58" s="18"/>
      <c r="K58" s="92"/>
      <c r="L58" s="92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1:25" s="2" customFormat="1" ht="12" customHeight="1" x14ac:dyDescent="0.2">
      <c r="A59" s="19"/>
      <c r="B59" s="13"/>
      <c r="C59" s="13"/>
      <c r="D59" s="13"/>
      <c r="E59" s="13"/>
      <c r="F59" s="13"/>
      <c r="G59" s="13"/>
      <c r="J59" s="18"/>
      <c r="K59" s="92"/>
      <c r="L59" s="92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1:25" s="2" customFormat="1" ht="12" customHeight="1" x14ac:dyDescent="0.2">
      <c r="A60" s="19"/>
      <c r="B60" s="13"/>
      <c r="C60" s="13"/>
      <c r="D60" s="13"/>
      <c r="E60" s="13"/>
      <c r="F60" s="13"/>
      <c r="G60" s="13"/>
      <c r="J60" s="18"/>
      <c r="K60" s="92"/>
      <c r="L60" s="92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spans="1:25" s="2" customFormat="1" ht="12" customHeight="1" x14ac:dyDescent="0.2">
      <c r="A61" s="19"/>
      <c r="B61" s="13"/>
      <c r="C61" s="13"/>
      <c r="D61" s="13"/>
      <c r="E61" s="13"/>
      <c r="F61" s="13"/>
      <c r="G61" s="13"/>
      <c r="J61" s="18"/>
      <c r="K61" s="92"/>
      <c r="L61" s="92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 s="2" customFormat="1" ht="12" customHeight="1" x14ac:dyDescent="0.2">
      <c r="A62" s="19"/>
      <c r="B62" s="13"/>
      <c r="C62" s="13"/>
      <c r="D62" s="13"/>
      <c r="E62" s="13"/>
      <c r="F62" s="13"/>
      <c r="G62" s="13"/>
      <c r="J62" s="18"/>
      <c r="K62" s="92"/>
      <c r="L62" s="92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1:25" s="2" customFormat="1" ht="12" customHeight="1" x14ac:dyDescent="0.2">
      <c r="A63" s="19"/>
      <c r="B63" s="13"/>
      <c r="C63" s="13"/>
      <c r="D63" s="13"/>
      <c r="E63" s="13"/>
      <c r="F63" s="13"/>
      <c r="G63" s="13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1:25" s="2" customFormat="1" ht="12" customHeight="1" x14ac:dyDescent="0.2">
      <c r="A64" s="19"/>
      <c r="B64" s="13"/>
      <c r="C64" s="13"/>
      <c r="D64" s="13"/>
      <c r="E64" s="13"/>
      <c r="F64" s="13"/>
      <c r="G64" s="13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1:25" s="2" customFormat="1" ht="12" customHeight="1" x14ac:dyDescent="0.2">
      <c r="A65" s="19"/>
      <c r="B65" s="13"/>
      <c r="C65" s="13"/>
      <c r="D65" s="13"/>
      <c r="E65" s="13"/>
      <c r="F65" s="13"/>
      <c r="G65" s="13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1:25" s="2" customFormat="1" ht="12" customHeight="1" x14ac:dyDescent="0.2">
      <c r="A66" s="19"/>
      <c r="B66" s="13"/>
      <c r="C66" s="13"/>
      <c r="D66" s="13"/>
      <c r="E66" s="13"/>
      <c r="F66" s="13"/>
      <c r="G66" s="13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spans="1:25" s="2" customFormat="1" ht="12" customHeight="1" x14ac:dyDescent="0.2">
      <c r="A67" s="19"/>
      <c r="B67" s="13"/>
      <c r="C67" s="13"/>
      <c r="D67" s="13"/>
      <c r="E67" s="13"/>
      <c r="F67" s="13"/>
      <c r="G67" s="13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1:25" s="2" customFormat="1" ht="12" customHeight="1" x14ac:dyDescent="0.2">
      <c r="A68" s="19"/>
      <c r="B68" s="13"/>
      <c r="C68" s="13"/>
      <c r="D68" s="13"/>
      <c r="E68" s="13"/>
      <c r="F68" s="13"/>
      <c r="G68" s="13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1:25" s="2" customFormat="1" ht="12" customHeight="1" x14ac:dyDescent="0.2">
      <c r="A69" s="19"/>
      <c r="B69" s="13"/>
      <c r="C69" s="13"/>
      <c r="D69" s="13"/>
      <c r="E69" s="13"/>
      <c r="F69" s="13"/>
      <c r="G69" s="13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5" s="2" customFormat="1" ht="12" customHeight="1" x14ac:dyDescent="0.2">
      <c r="A70" s="19"/>
      <c r="B70" s="13"/>
      <c r="C70" s="13"/>
      <c r="D70" s="13"/>
      <c r="E70" s="13"/>
      <c r="F70" s="13"/>
      <c r="G70" s="13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1:25" s="2" customFormat="1" ht="12" customHeight="1" x14ac:dyDescent="0.2">
      <c r="A71" s="19"/>
      <c r="B71" s="13"/>
      <c r="C71" s="13"/>
      <c r="D71" s="13"/>
      <c r="E71" s="13"/>
      <c r="F71" s="13"/>
      <c r="G71" s="13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5" s="2" customFormat="1" ht="12" customHeight="1" x14ac:dyDescent="0.2">
      <c r="A72" s="19"/>
      <c r="B72" s="13"/>
      <c r="C72" s="13"/>
      <c r="D72" s="13"/>
      <c r="E72" s="13"/>
      <c r="F72" s="13"/>
      <c r="G72" s="13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1:25" s="2" customFormat="1" ht="12" customHeight="1" x14ac:dyDescent="0.2">
      <c r="A73" s="19"/>
      <c r="B73" s="13"/>
      <c r="C73" s="13"/>
      <c r="D73" s="13"/>
      <c r="E73" s="13"/>
      <c r="F73" s="13"/>
      <c r="G73" s="13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5" s="2" customFormat="1" ht="12" customHeight="1" x14ac:dyDescent="0.2">
      <c r="A74" s="19"/>
      <c r="B74" s="13"/>
      <c r="C74" s="13"/>
      <c r="D74" s="13"/>
      <c r="E74" s="13"/>
      <c r="F74" s="13"/>
      <c r="G74" s="13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1:25" s="2" customFormat="1" ht="12" customHeight="1" x14ac:dyDescent="0.2">
      <c r="A75" s="19"/>
      <c r="B75" s="13"/>
      <c r="C75" s="13"/>
      <c r="D75" s="13"/>
      <c r="E75" s="13"/>
      <c r="F75" s="13"/>
      <c r="G75" s="13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6"/>
  <sheetViews>
    <sheetView zoomScale="140" zoomScaleNormal="140" workbookViewId="0"/>
  </sheetViews>
  <sheetFormatPr baseColWidth="10" defaultRowHeight="12.75" x14ac:dyDescent="0.2"/>
  <cols>
    <col min="1" max="1" width="6.28515625" style="1" customWidth="1"/>
    <col min="2" max="2" width="15.28515625" style="1" customWidth="1"/>
    <col min="3" max="3" width="13.7109375" style="1" customWidth="1"/>
    <col min="4" max="4" width="20" style="1" customWidth="1"/>
    <col min="5" max="5" width="15.28515625" style="1" customWidth="1"/>
    <col min="6" max="6" width="13.7109375" style="1" customWidth="1"/>
    <col min="7" max="7" width="10.5703125" style="95" customWidth="1"/>
    <col min="8" max="8" width="2.7109375" style="1" customWidth="1"/>
    <col min="9" max="9" width="11.42578125" style="1"/>
    <col min="10" max="10" width="9.5703125" style="1" customWidth="1"/>
    <col min="11" max="16384" width="11.42578125" style="1"/>
  </cols>
  <sheetData>
    <row r="1" spans="1:8" s="8" customFormat="1" ht="19.5" x14ac:dyDescent="0.3">
      <c r="A1" s="20" t="s">
        <v>62</v>
      </c>
      <c r="B1" s="7"/>
      <c r="C1" s="7"/>
      <c r="D1" s="7"/>
      <c r="G1" s="94"/>
      <c r="H1" s="236"/>
    </row>
    <row r="2" spans="1:8" ht="30" customHeight="1" x14ac:dyDescent="0.2">
      <c r="A2" s="208" t="s">
        <v>264</v>
      </c>
      <c r="B2" s="6"/>
      <c r="C2" s="6"/>
      <c r="D2" s="6"/>
      <c r="H2" s="100"/>
    </row>
    <row r="3" spans="1:8" ht="27" customHeight="1" x14ac:dyDescent="0.2">
      <c r="D3" s="101"/>
      <c r="H3" s="99"/>
    </row>
    <row r="4" spans="1:8" s="6" customFormat="1" ht="30" customHeight="1" x14ac:dyDescent="0.2">
      <c r="A4" s="1"/>
      <c r="B4" s="1"/>
      <c r="C4" s="1"/>
    </row>
    <row r="5" spans="1:8" x14ac:dyDescent="0.2">
      <c r="H5" s="99"/>
    </row>
    <row r="6" spans="1:8" x14ac:dyDescent="0.2">
      <c r="H6" s="99"/>
    </row>
    <row r="7" spans="1:8" x14ac:dyDescent="0.2">
      <c r="H7" s="99"/>
    </row>
    <row r="8" spans="1:8" x14ac:dyDescent="0.2">
      <c r="H8" s="99"/>
    </row>
    <row r="9" spans="1:8" x14ac:dyDescent="0.2">
      <c r="H9" s="99"/>
    </row>
    <row r="10" spans="1:8" x14ac:dyDescent="0.2">
      <c r="H10" s="99"/>
    </row>
    <row r="11" spans="1:8" x14ac:dyDescent="0.2">
      <c r="H11" s="99"/>
    </row>
    <row r="12" spans="1:8" x14ac:dyDescent="0.2">
      <c r="H12" s="99"/>
    </row>
    <row r="13" spans="1:8" x14ac:dyDescent="0.2">
      <c r="H13" s="99"/>
    </row>
    <row r="14" spans="1:8" x14ac:dyDescent="0.2">
      <c r="H14" s="99"/>
    </row>
    <row r="15" spans="1:8" x14ac:dyDescent="0.2">
      <c r="H15" s="99"/>
    </row>
    <row r="16" spans="1:8" x14ac:dyDescent="0.2">
      <c r="F16" s="206"/>
      <c r="G16" s="206"/>
      <c r="H16" s="99"/>
    </row>
    <row r="17" spans="1:12" x14ac:dyDescent="0.2">
      <c r="B17" s="161"/>
      <c r="G17" s="97"/>
      <c r="H17" s="99"/>
    </row>
    <row r="18" spans="1:12" x14ac:dyDescent="0.2">
      <c r="B18" s="204"/>
      <c r="G18" s="97"/>
      <c r="H18" s="99"/>
    </row>
    <row r="19" spans="1:12" x14ac:dyDescent="0.2">
      <c r="B19" s="204"/>
      <c r="G19" s="97"/>
      <c r="H19" s="99"/>
    </row>
    <row r="20" spans="1:12" x14ac:dyDescent="0.2">
      <c r="B20" s="204"/>
      <c r="G20" s="97"/>
      <c r="H20" s="99"/>
    </row>
    <row r="21" spans="1:12" x14ac:dyDescent="0.2">
      <c r="B21" s="204"/>
      <c r="G21" s="97"/>
      <c r="H21" s="99"/>
      <c r="J21" s="210"/>
      <c r="K21" s="211"/>
      <c r="L21" s="211"/>
    </row>
    <row r="22" spans="1:12" x14ac:dyDescent="0.2">
      <c r="B22" s="204"/>
      <c r="G22" s="97"/>
      <c r="H22" s="99"/>
      <c r="J22" s="210"/>
      <c r="K22" s="211"/>
      <c r="L22" s="211"/>
    </row>
    <row r="23" spans="1:12" x14ac:dyDescent="0.2">
      <c r="B23" s="204"/>
      <c r="G23" s="97"/>
      <c r="H23" s="99"/>
      <c r="J23" s="210"/>
      <c r="K23" s="211"/>
      <c r="L23" s="211"/>
    </row>
    <row r="24" spans="1:12" x14ac:dyDescent="0.2">
      <c r="B24" s="204"/>
      <c r="G24" s="97"/>
      <c r="H24" s="99"/>
      <c r="J24" s="210"/>
      <c r="K24" s="211"/>
      <c r="L24" s="211"/>
    </row>
    <row r="25" spans="1:12" x14ac:dyDescent="0.2">
      <c r="B25" s="204"/>
      <c r="G25" s="97"/>
      <c r="H25" s="99"/>
      <c r="J25" s="211"/>
      <c r="K25" s="211"/>
      <c r="L25" s="211"/>
    </row>
    <row r="26" spans="1:12" x14ac:dyDescent="0.2">
      <c r="B26" s="204"/>
      <c r="G26" s="97"/>
      <c r="H26" s="99"/>
      <c r="J26" s="211"/>
      <c r="K26" s="211"/>
      <c r="L26" s="211"/>
    </row>
    <row r="27" spans="1:12" x14ac:dyDescent="0.2">
      <c r="A27" s="91"/>
      <c r="B27" s="219" t="s">
        <v>228</v>
      </c>
      <c r="C27" s="91"/>
      <c r="D27" s="91"/>
      <c r="E27" s="219" t="s">
        <v>246</v>
      </c>
      <c r="F27" s="91"/>
      <c r="G27" s="220"/>
      <c r="H27" s="99"/>
      <c r="J27" s="211"/>
      <c r="K27" s="211"/>
      <c r="L27" s="211"/>
    </row>
    <row r="28" spans="1:12" x14ac:dyDescent="0.2">
      <c r="A28" s="91"/>
      <c r="B28" s="219" t="s">
        <v>229</v>
      </c>
      <c r="C28" s="91"/>
      <c r="D28" s="91"/>
      <c r="E28" s="219" t="s">
        <v>247</v>
      </c>
      <c r="F28" s="91"/>
      <c r="G28" s="220"/>
      <c r="H28" s="99"/>
      <c r="J28" s="211"/>
      <c r="K28" s="211"/>
      <c r="L28" s="211"/>
    </row>
    <row r="29" spans="1:12" x14ac:dyDescent="0.2">
      <c r="A29" s="91"/>
      <c r="B29" s="219" t="s">
        <v>230</v>
      </c>
      <c r="C29" s="91"/>
      <c r="D29" s="91"/>
      <c r="E29" s="219" t="s">
        <v>248</v>
      </c>
      <c r="F29" s="91"/>
      <c r="G29" s="220"/>
      <c r="H29" s="99"/>
      <c r="J29" s="211"/>
      <c r="K29" s="211"/>
      <c r="L29" s="211"/>
    </row>
    <row r="30" spans="1:12" x14ac:dyDescent="0.2">
      <c r="A30" s="91"/>
      <c r="B30" s="219" t="s">
        <v>231</v>
      </c>
      <c r="C30" s="91"/>
      <c r="D30" s="91"/>
      <c r="E30" s="219" t="s">
        <v>249</v>
      </c>
      <c r="F30" s="91"/>
      <c r="G30" s="220"/>
      <c r="H30" s="99"/>
      <c r="J30" s="211"/>
      <c r="K30" s="211"/>
      <c r="L30" s="211"/>
    </row>
    <row r="31" spans="1:12" x14ac:dyDescent="0.2">
      <c r="A31" s="91"/>
      <c r="B31" s="219" t="s">
        <v>232</v>
      </c>
      <c r="C31" s="91"/>
      <c r="D31" s="91"/>
      <c r="E31" s="219" t="s">
        <v>250</v>
      </c>
      <c r="F31" s="91"/>
      <c r="G31" s="220"/>
      <c r="H31" s="99"/>
      <c r="J31" s="211"/>
      <c r="K31" s="211"/>
      <c r="L31" s="211"/>
    </row>
    <row r="32" spans="1:12" x14ac:dyDescent="0.2">
      <c r="A32" s="91"/>
      <c r="B32" s="219" t="s">
        <v>233</v>
      </c>
      <c r="C32" s="91"/>
      <c r="D32" s="91"/>
      <c r="E32" s="219" t="s">
        <v>251</v>
      </c>
      <c r="F32" s="91"/>
      <c r="G32" s="220"/>
      <c r="H32" s="99"/>
      <c r="J32" s="211"/>
      <c r="K32" s="211"/>
      <c r="L32" s="211"/>
    </row>
    <row r="33" spans="1:12" x14ac:dyDescent="0.2">
      <c r="A33" s="91"/>
      <c r="B33" s="219" t="s">
        <v>234</v>
      </c>
      <c r="C33" s="91"/>
      <c r="D33" s="91"/>
      <c r="E33" s="219" t="s">
        <v>252</v>
      </c>
      <c r="F33" s="91"/>
      <c r="G33" s="220"/>
      <c r="H33" s="99"/>
      <c r="J33" s="211"/>
      <c r="K33" s="211"/>
      <c r="L33" s="211"/>
    </row>
    <row r="34" spans="1:12" x14ac:dyDescent="0.2">
      <c r="A34" s="91"/>
      <c r="B34" s="219" t="s">
        <v>235</v>
      </c>
      <c r="C34" s="91"/>
      <c r="D34" s="91"/>
      <c r="E34" s="219" t="s">
        <v>253</v>
      </c>
      <c r="F34" s="91"/>
      <c r="G34" s="220"/>
      <c r="H34" s="99"/>
      <c r="J34" s="211"/>
      <c r="K34" s="211"/>
      <c r="L34" s="211"/>
    </row>
    <row r="35" spans="1:12" x14ac:dyDescent="0.2">
      <c r="A35" s="91"/>
      <c r="B35" s="219" t="s">
        <v>236</v>
      </c>
      <c r="C35" s="91"/>
      <c r="D35" s="91"/>
      <c r="E35" s="219" t="s">
        <v>254</v>
      </c>
      <c r="F35" s="91"/>
      <c r="G35" s="220"/>
      <c r="H35" s="99"/>
      <c r="J35" s="211"/>
      <c r="K35" s="211"/>
      <c r="L35" s="211"/>
    </row>
    <row r="36" spans="1:12" x14ac:dyDescent="0.2">
      <c r="A36" s="91"/>
      <c r="B36" s="219" t="s">
        <v>237</v>
      </c>
      <c r="C36" s="91"/>
      <c r="D36" s="91"/>
      <c r="E36" s="219" t="s">
        <v>255</v>
      </c>
      <c r="F36" s="91"/>
      <c r="G36" s="220"/>
      <c r="H36" s="99"/>
      <c r="J36" s="211"/>
      <c r="K36" s="211"/>
      <c r="L36" s="211"/>
    </row>
    <row r="37" spans="1:12" x14ac:dyDescent="0.2">
      <c r="A37" s="91"/>
      <c r="B37" s="219" t="s">
        <v>238</v>
      </c>
      <c r="C37" s="91"/>
      <c r="D37" s="91"/>
      <c r="E37" s="219" t="s">
        <v>256</v>
      </c>
      <c r="F37" s="91"/>
      <c r="G37" s="220"/>
      <c r="H37" s="99"/>
      <c r="J37" s="211"/>
      <c r="K37" s="211"/>
      <c r="L37" s="211"/>
    </row>
    <row r="38" spans="1:12" x14ac:dyDescent="0.2">
      <c r="A38" s="91"/>
      <c r="B38" s="219" t="s">
        <v>239</v>
      </c>
      <c r="C38" s="91"/>
      <c r="D38" s="91"/>
      <c r="E38" s="219" t="s">
        <v>257</v>
      </c>
      <c r="F38" s="91"/>
      <c r="G38" s="220"/>
      <c r="H38" s="99"/>
      <c r="J38" s="211"/>
      <c r="K38" s="211"/>
      <c r="L38" s="211"/>
    </row>
    <row r="39" spans="1:12" x14ac:dyDescent="0.2">
      <c r="A39" s="91"/>
      <c r="B39" s="219" t="s">
        <v>240</v>
      </c>
      <c r="C39" s="91"/>
      <c r="D39" s="91"/>
      <c r="E39" s="219" t="s">
        <v>258</v>
      </c>
      <c r="F39" s="91"/>
      <c r="G39" s="220"/>
      <c r="H39" s="99"/>
      <c r="J39" s="211"/>
      <c r="K39" s="211"/>
      <c r="L39" s="211"/>
    </row>
    <row r="40" spans="1:12" x14ac:dyDescent="0.2">
      <c r="A40" s="91"/>
      <c r="B40" s="219" t="s">
        <v>241</v>
      </c>
      <c r="C40" s="91"/>
      <c r="D40" s="91"/>
      <c r="E40" s="219" t="s">
        <v>259</v>
      </c>
      <c r="F40" s="91"/>
      <c r="G40" s="220"/>
      <c r="H40" s="99"/>
      <c r="J40" s="211"/>
      <c r="K40" s="211"/>
      <c r="L40" s="211"/>
    </row>
    <row r="41" spans="1:12" x14ac:dyDescent="0.2">
      <c r="A41" s="91"/>
      <c r="B41" s="219" t="s">
        <v>242</v>
      </c>
      <c r="C41" s="91"/>
      <c r="D41" s="91"/>
      <c r="E41" s="219" t="s">
        <v>260</v>
      </c>
      <c r="F41" s="91"/>
      <c r="G41" s="220"/>
      <c r="H41" s="99"/>
      <c r="J41" s="211"/>
      <c r="K41" s="211"/>
      <c r="L41" s="211"/>
    </row>
    <row r="42" spans="1:12" x14ac:dyDescent="0.2">
      <c r="A42" s="91"/>
      <c r="B42" s="219" t="s">
        <v>243</v>
      </c>
      <c r="C42" s="91"/>
      <c r="D42" s="91"/>
      <c r="E42" s="219" t="s">
        <v>261</v>
      </c>
      <c r="F42" s="91"/>
      <c r="G42" s="220"/>
      <c r="H42" s="99"/>
      <c r="J42" s="211"/>
      <c r="K42" s="211"/>
      <c r="L42" s="211"/>
    </row>
    <row r="43" spans="1:12" x14ac:dyDescent="0.2">
      <c r="A43" s="91"/>
      <c r="B43" s="219" t="s">
        <v>244</v>
      </c>
      <c r="C43" s="91"/>
      <c r="D43" s="91"/>
      <c r="E43" s="221" t="s">
        <v>262</v>
      </c>
      <c r="F43" s="91"/>
      <c r="G43" s="220"/>
      <c r="H43" s="99"/>
      <c r="J43" s="211"/>
      <c r="K43" s="211"/>
      <c r="L43" s="211"/>
    </row>
    <row r="44" spans="1:12" x14ac:dyDescent="0.2">
      <c r="A44" s="91"/>
      <c r="B44" s="219" t="s">
        <v>245</v>
      </c>
      <c r="C44" s="91"/>
      <c r="D44" s="91"/>
      <c r="E44" s="221" t="s">
        <v>263</v>
      </c>
      <c r="F44" s="91"/>
      <c r="G44" s="220"/>
      <c r="H44" s="99"/>
      <c r="J44" s="211"/>
      <c r="K44" s="211"/>
      <c r="L44" s="211"/>
    </row>
    <row r="45" spans="1:12" x14ac:dyDescent="0.2">
      <c r="A45" s="91"/>
      <c r="B45" s="219"/>
      <c r="C45" s="91"/>
      <c r="D45" s="91"/>
      <c r="E45" s="91"/>
      <c r="F45" s="91"/>
      <c r="G45" s="220"/>
      <c r="H45" s="99"/>
      <c r="J45" s="211"/>
      <c r="K45" s="211"/>
      <c r="L45" s="211"/>
    </row>
    <row r="46" spans="1:12" x14ac:dyDescent="0.2">
      <c r="A46" s="91"/>
      <c r="B46" s="219"/>
      <c r="C46" s="91"/>
      <c r="D46" s="91"/>
      <c r="E46" s="91"/>
      <c r="F46" s="91"/>
      <c r="G46" s="220"/>
      <c r="H46" s="99"/>
      <c r="J46" s="211"/>
      <c r="K46" s="211"/>
      <c r="L46" s="211"/>
    </row>
    <row r="47" spans="1:12" x14ac:dyDescent="0.2">
      <c r="A47" s="44"/>
      <c r="B47" s="44"/>
      <c r="F47" s="44"/>
      <c r="G47" s="44"/>
      <c r="H47" s="99"/>
    </row>
    <row r="48" spans="1:12" x14ac:dyDescent="0.2">
      <c r="A48" s="44"/>
      <c r="B48" s="44"/>
      <c r="F48" s="44"/>
      <c r="G48" s="44"/>
      <c r="H48" s="99"/>
    </row>
    <row r="49" spans="1:8" x14ac:dyDescent="0.2">
      <c r="A49" s="44"/>
      <c r="B49" s="44"/>
      <c r="F49" s="44"/>
      <c r="G49" s="44"/>
      <c r="H49" s="99"/>
    </row>
    <row r="50" spans="1:8" x14ac:dyDescent="0.2">
      <c r="A50" s="44"/>
      <c r="B50" s="44"/>
      <c r="F50" s="44"/>
      <c r="G50" s="44"/>
      <c r="H50" s="99"/>
    </row>
    <row r="51" spans="1:8" x14ac:dyDescent="0.2">
      <c r="A51" s="44"/>
      <c r="B51" s="44"/>
      <c r="F51" s="44"/>
      <c r="G51" s="44"/>
      <c r="H51" s="99"/>
    </row>
    <row r="52" spans="1:8" x14ac:dyDescent="0.2">
      <c r="A52" s="44"/>
      <c r="B52" s="44"/>
      <c r="F52" s="44"/>
      <c r="G52" s="44"/>
      <c r="H52" s="99"/>
    </row>
    <row r="53" spans="1:8" x14ac:dyDescent="0.2">
      <c r="A53" s="44"/>
      <c r="B53" s="44"/>
      <c r="F53" s="44"/>
      <c r="G53" s="44"/>
      <c r="H53" s="99"/>
    </row>
    <row r="54" spans="1:8" x14ac:dyDescent="0.2">
      <c r="A54" s="44"/>
      <c r="B54" s="44"/>
      <c r="F54" s="44"/>
      <c r="G54" s="44"/>
      <c r="H54" s="99"/>
    </row>
    <row r="55" spans="1:8" x14ac:dyDescent="0.2">
      <c r="A55" s="44"/>
      <c r="B55" s="44"/>
      <c r="F55" s="44"/>
      <c r="G55" s="44"/>
      <c r="H55" s="99"/>
    </row>
    <row r="56" spans="1:8" x14ac:dyDescent="0.2">
      <c r="A56" s="44"/>
      <c r="B56" s="45"/>
      <c r="F56" s="45"/>
      <c r="G56" s="45"/>
      <c r="H56" s="99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S63"/>
  <sheetViews>
    <sheetView zoomScale="140" zoomScaleNormal="140" workbookViewId="0"/>
  </sheetViews>
  <sheetFormatPr baseColWidth="10" defaultRowHeight="12.75" x14ac:dyDescent="0.2"/>
  <cols>
    <col min="1" max="1" width="4.85546875" style="1" customWidth="1"/>
    <col min="2" max="2" width="24.7109375" style="1" customWidth="1"/>
    <col min="3" max="3" width="15.7109375" style="1" customWidth="1"/>
    <col min="4" max="4" width="11.7109375" style="1" customWidth="1"/>
    <col min="5" max="5" width="15.7109375" style="1" customWidth="1"/>
    <col min="6" max="6" width="11.7109375" style="1" customWidth="1"/>
    <col min="7" max="7" width="12.7109375" style="1" customWidth="1"/>
    <col min="8" max="8" width="2.7109375" style="1" customWidth="1"/>
    <col min="9" max="9" width="18.7109375" style="16" customWidth="1"/>
    <col min="10" max="10" width="11.85546875" style="16" customWidth="1"/>
    <col min="11" max="11" width="12.140625" style="16" customWidth="1"/>
    <col min="12" max="14" width="11.42578125" style="16"/>
    <col min="15" max="16384" width="11.42578125" style="1"/>
  </cols>
  <sheetData>
    <row r="1" spans="1:14" s="8" customFormat="1" ht="19.5" x14ac:dyDescent="0.3">
      <c r="A1" s="20" t="s">
        <v>62</v>
      </c>
      <c r="B1" s="20"/>
      <c r="C1" s="7"/>
      <c r="D1" s="7"/>
      <c r="E1" s="7"/>
      <c r="F1" s="7"/>
      <c r="G1" s="7"/>
      <c r="H1" s="7"/>
      <c r="I1" s="16"/>
      <c r="J1" s="16"/>
      <c r="K1" s="16"/>
      <c r="L1" s="16"/>
      <c r="M1" s="16"/>
      <c r="N1" s="16"/>
    </row>
    <row r="2" spans="1:14" ht="30" customHeight="1" x14ac:dyDescent="0.2">
      <c r="A2" s="209" t="s">
        <v>284</v>
      </c>
      <c r="B2" s="48"/>
      <c r="C2" s="5"/>
      <c r="D2" s="5"/>
      <c r="E2" s="5"/>
      <c r="F2" s="5"/>
      <c r="G2" s="5"/>
      <c r="H2" s="5"/>
    </row>
    <row r="3" spans="1:14" s="24" customFormat="1" ht="60" customHeight="1" x14ac:dyDescent="0.2">
      <c r="A3" s="134" t="s">
        <v>27</v>
      </c>
      <c r="B3" s="154" t="s">
        <v>25</v>
      </c>
      <c r="C3" s="154" t="s">
        <v>129</v>
      </c>
      <c r="D3" s="154" t="s">
        <v>128</v>
      </c>
      <c r="E3" s="154" t="s">
        <v>56</v>
      </c>
      <c r="F3" s="154" t="s">
        <v>57</v>
      </c>
      <c r="G3" s="155" t="s">
        <v>58</v>
      </c>
    </row>
    <row r="4" spans="1:14" s="16" customFormat="1" ht="20.100000000000001" customHeight="1" x14ac:dyDescent="0.2">
      <c r="A4" s="151" t="s">
        <v>26</v>
      </c>
      <c r="B4" s="156"/>
      <c r="C4" s="257">
        <v>78.099999999999994</v>
      </c>
      <c r="D4" s="249">
        <v>1311294</v>
      </c>
      <c r="E4" s="152">
        <v>70.767811250686677</v>
      </c>
      <c r="F4" s="247">
        <v>1312471</v>
      </c>
      <c r="G4" s="153">
        <f>C4-E4</f>
        <v>7.3321887493133175</v>
      </c>
      <c r="I4" s="246"/>
    </row>
    <row r="5" spans="1:14" s="16" customFormat="1" ht="11.45" customHeight="1" x14ac:dyDescent="0.2">
      <c r="A5" s="57">
        <v>1</v>
      </c>
      <c r="B5" s="157" t="s">
        <v>92</v>
      </c>
      <c r="C5" s="149">
        <v>76.8</v>
      </c>
      <c r="D5" s="250">
        <v>45895</v>
      </c>
      <c r="E5" s="25">
        <v>72.054986735655874</v>
      </c>
      <c r="F5" s="248">
        <v>45611</v>
      </c>
      <c r="G5" s="26">
        <f>C5-E5</f>
        <v>4.7450132643441236</v>
      </c>
    </row>
    <row r="6" spans="1:14" s="16" customFormat="1" ht="11.45" customHeight="1" x14ac:dyDescent="0.2">
      <c r="A6" s="57">
        <v>2</v>
      </c>
      <c r="B6" s="157" t="s">
        <v>93</v>
      </c>
      <c r="C6" s="149">
        <v>72.900000000000006</v>
      </c>
      <c r="D6" s="250">
        <v>25351</v>
      </c>
      <c r="E6" s="25">
        <v>67.795055973713374</v>
      </c>
      <c r="F6" s="248">
        <v>26173</v>
      </c>
      <c r="G6" s="26">
        <f t="shared" ref="G6:G10" si="0">C6-E6</f>
        <v>5.1049440262866312</v>
      </c>
    </row>
    <row r="7" spans="1:14" s="16" customFormat="1" ht="11.45" customHeight="1" x14ac:dyDescent="0.2">
      <c r="A7" s="56">
        <v>3</v>
      </c>
      <c r="B7" s="157" t="s">
        <v>94</v>
      </c>
      <c r="C7" s="149">
        <v>76.099999999999994</v>
      </c>
      <c r="D7" s="250">
        <v>24660</v>
      </c>
      <c r="E7" s="25">
        <v>70.395227442207315</v>
      </c>
      <c r="F7" s="248">
        <v>25479</v>
      </c>
      <c r="G7" s="26">
        <f t="shared" si="0"/>
        <v>5.7047725577926798</v>
      </c>
    </row>
    <row r="8" spans="1:14" s="16" customFormat="1" ht="11.45" customHeight="1" x14ac:dyDescent="0.2">
      <c r="A8" s="57">
        <v>4</v>
      </c>
      <c r="B8" s="157" t="s">
        <v>95</v>
      </c>
      <c r="C8" s="149">
        <v>74.099999999999994</v>
      </c>
      <c r="D8" s="250">
        <v>35800</v>
      </c>
      <c r="E8" s="25">
        <v>66.882919691908455</v>
      </c>
      <c r="F8" s="248">
        <v>36223</v>
      </c>
      <c r="G8" s="26">
        <f t="shared" si="0"/>
        <v>7.2170803080915391</v>
      </c>
    </row>
    <row r="9" spans="1:14" s="16" customFormat="1" ht="11.45" customHeight="1" x14ac:dyDescent="0.2">
      <c r="A9" s="57">
        <v>5</v>
      </c>
      <c r="B9" s="157" t="s">
        <v>96</v>
      </c>
      <c r="C9" s="149">
        <v>72.5</v>
      </c>
      <c r="D9" s="250">
        <v>35973</v>
      </c>
      <c r="E9" s="25">
        <v>67.027379754751351</v>
      </c>
      <c r="F9" s="248">
        <v>36779</v>
      </c>
      <c r="G9" s="26">
        <f t="shared" si="0"/>
        <v>5.472620245248649</v>
      </c>
    </row>
    <row r="10" spans="1:14" s="16" customFormat="1" ht="11.45" customHeight="1" x14ac:dyDescent="0.2">
      <c r="A10" s="57">
        <v>6</v>
      </c>
      <c r="B10" s="157" t="s">
        <v>97</v>
      </c>
      <c r="C10" s="149">
        <v>83.8</v>
      </c>
      <c r="D10" s="250">
        <v>43978</v>
      </c>
      <c r="E10" s="25">
        <v>80.612128537870319</v>
      </c>
      <c r="F10" s="248">
        <v>43847</v>
      </c>
      <c r="G10" s="26">
        <f t="shared" si="0"/>
        <v>3.187871462129678</v>
      </c>
    </row>
    <row r="11" spans="1:14" s="16" customFormat="1" ht="11.45" customHeight="1" x14ac:dyDescent="0.2">
      <c r="A11" s="57">
        <v>7</v>
      </c>
      <c r="B11" s="157" t="s">
        <v>98</v>
      </c>
      <c r="C11" s="149">
        <v>79.400000000000006</v>
      </c>
      <c r="D11" s="250">
        <v>51598</v>
      </c>
      <c r="E11" s="25">
        <v>74.32167832167832</v>
      </c>
      <c r="F11" s="248">
        <v>50050</v>
      </c>
      <c r="G11" s="26">
        <f t="shared" ref="G11:G40" si="1">C11-E11</f>
        <v>5.0783216783216858</v>
      </c>
    </row>
    <row r="12" spans="1:14" ht="11.45" customHeight="1" x14ac:dyDescent="0.2">
      <c r="A12" s="57">
        <v>8</v>
      </c>
      <c r="B12" s="157" t="s">
        <v>99</v>
      </c>
      <c r="C12" s="149">
        <v>80.7</v>
      </c>
      <c r="D12" s="250">
        <v>48992</v>
      </c>
      <c r="E12" s="25">
        <v>75.232546040994691</v>
      </c>
      <c r="F12" s="248">
        <v>48055</v>
      </c>
      <c r="G12" s="26">
        <f t="shared" si="1"/>
        <v>5.4674539590053115</v>
      </c>
    </row>
    <row r="13" spans="1:14" ht="11.45" customHeight="1" x14ac:dyDescent="0.2">
      <c r="A13" s="57">
        <v>9</v>
      </c>
      <c r="B13" s="157" t="s">
        <v>100</v>
      </c>
      <c r="C13" s="149">
        <v>73.5</v>
      </c>
      <c r="D13" s="250">
        <v>27340</v>
      </c>
      <c r="E13" s="25">
        <v>66.569725170859385</v>
      </c>
      <c r="F13" s="248">
        <v>27508</v>
      </c>
      <c r="G13" s="26">
        <f t="shared" si="1"/>
        <v>6.9302748291406147</v>
      </c>
      <c r="K13" s="21"/>
    </row>
    <row r="14" spans="1:14" ht="11.45" customHeight="1" x14ac:dyDescent="0.2">
      <c r="A14" s="57">
        <v>10</v>
      </c>
      <c r="B14" s="157" t="s">
        <v>101</v>
      </c>
      <c r="C14" s="149">
        <v>74.900000000000006</v>
      </c>
      <c r="D14" s="250">
        <v>33745</v>
      </c>
      <c r="E14" s="25">
        <v>67.054171374204671</v>
      </c>
      <c r="F14" s="248">
        <v>33634</v>
      </c>
      <c r="G14" s="26">
        <f t="shared" si="1"/>
        <v>7.8458286257953347</v>
      </c>
      <c r="K14" s="32"/>
    </row>
    <row r="15" spans="1:14" ht="11.45" customHeight="1" x14ac:dyDescent="0.2">
      <c r="A15" s="57">
        <v>11</v>
      </c>
      <c r="B15" s="157" t="s">
        <v>102</v>
      </c>
      <c r="C15" s="149">
        <v>81.8</v>
      </c>
      <c r="D15" s="250">
        <v>45362</v>
      </c>
      <c r="E15" s="25">
        <v>73.687181108050751</v>
      </c>
      <c r="F15" s="248">
        <v>44294</v>
      </c>
      <c r="G15" s="26">
        <f t="shared" si="1"/>
        <v>8.1128188919492459</v>
      </c>
    </row>
    <row r="16" spans="1:14" ht="11.45" customHeight="1" x14ac:dyDescent="0.2">
      <c r="A16" s="57">
        <v>12</v>
      </c>
      <c r="B16" s="157" t="s">
        <v>103</v>
      </c>
      <c r="C16" s="149">
        <v>84.8</v>
      </c>
      <c r="D16" s="250">
        <v>50239</v>
      </c>
      <c r="E16" s="25">
        <v>78.638637814243651</v>
      </c>
      <c r="F16" s="248">
        <v>48569</v>
      </c>
      <c r="G16" s="26">
        <f t="shared" si="1"/>
        <v>6.1613621857563459</v>
      </c>
    </row>
    <row r="17" spans="1:19" ht="22.7" customHeight="1" x14ac:dyDescent="0.2">
      <c r="A17" s="57" t="s">
        <v>127</v>
      </c>
      <c r="B17" s="157" t="s">
        <v>185</v>
      </c>
      <c r="C17" s="149">
        <v>75</v>
      </c>
      <c r="D17" s="250">
        <v>28846</v>
      </c>
      <c r="E17" s="25">
        <v>65.412137057933123</v>
      </c>
      <c r="F17" s="248">
        <v>29068</v>
      </c>
      <c r="G17" s="26">
        <f t="shared" si="1"/>
        <v>9.5878629420668773</v>
      </c>
    </row>
    <row r="18" spans="1:19" ht="11.45" customHeight="1" x14ac:dyDescent="0.2">
      <c r="A18" s="57">
        <v>14</v>
      </c>
      <c r="B18" s="157" t="s">
        <v>121</v>
      </c>
      <c r="C18" s="149">
        <v>77.900000000000006</v>
      </c>
      <c r="D18" s="250">
        <v>29969</v>
      </c>
      <c r="E18" s="25">
        <v>67.732219199378164</v>
      </c>
      <c r="F18" s="248">
        <v>30876</v>
      </c>
      <c r="G18" s="26">
        <f t="shared" si="1"/>
        <v>10.167780800621841</v>
      </c>
    </row>
    <row r="19" spans="1:19" ht="11.45" customHeight="1" x14ac:dyDescent="0.2">
      <c r="A19" s="57">
        <v>15</v>
      </c>
      <c r="B19" s="157" t="s">
        <v>104</v>
      </c>
      <c r="C19" s="149">
        <v>80</v>
      </c>
      <c r="D19" s="250">
        <v>39572</v>
      </c>
      <c r="E19" s="25">
        <v>70.571399625145631</v>
      </c>
      <c r="F19" s="248">
        <v>39482</v>
      </c>
      <c r="G19" s="26">
        <f t="shared" si="1"/>
        <v>9.4286003748543692</v>
      </c>
    </row>
    <row r="20" spans="1:19" ht="11.45" customHeight="1" x14ac:dyDescent="0.2">
      <c r="A20" s="57">
        <v>16</v>
      </c>
      <c r="B20" s="157" t="s">
        <v>105</v>
      </c>
      <c r="C20" s="149">
        <v>75.7</v>
      </c>
      <c r="D20" s="250">
        <v>44794</v>
      </c>
      <c r="E20" s="25">
        <v>67.64089530943464</v>
      </c>
      <c r="F20" s="248">
        <v>44856</v>
      </c>
      <c r="G20" s="26">
        <f t="shared" si="1"/>
        <v>8.0591046905653627</v>
      </c>
    </row>
    <row r="21" spans="1:19" ht="11.45" customHeight="1" x14ac:dyDescent="0.2">
      <c r="A21" s="57">
        <v>17</v>
      </c>
      <c r="B21" s="157" t="s">
        <v>106</v>
      </c>
      <c r="C21" s="149">
        <v>78.7</v>
      </c>
      <c r="D21" s="250">
        <v>32816</v>
      </c>
      <c r="E21" s="25">
        <v>71.697071899432771</v>
      </c>
      <c r="F21" s="248">
        <v>32615</v>
      </c>
      <c r="G21" s="26">
        <f t="shared" si="1"/>
        <v>7.0029281005672317</v>
      </c>
    </row>
    <row r="22" spans="1:19" ht="11.45" customHeight="1" x14ac:dyDescent="0.2">
      <c r="A22" s="57">
        <v>18</v>
      </c>
      <c r="B22" s="157" t="s">
        <v>107</v>
      </c>
      <c r="C22" s="149">
        <v>80.5</v>
      </c>
      <c r="D22" s="250">
        <v>32799</v>
      </c>
      <c r="E22" s="25">
        <v>73.75775922698223</v>
      </c>
      <c r="F22" s="248">
        <v>32703</v>
      </c>
      <c r="G22" s="26">
        <f t="shared" si="1"/>
        <v>6.7422407730177696</v>
      </c>
    </row>
    <row r="23" spans="1:19" ht="11.45" customHeight="1" x14ac:dyDescent="0.2">
      <c r="A23" s="57">
        <v>19</v>
      </c>
      <c r="B23" s="157" t="s">
        <v>108</v>
      </c>
      <c r="C23" s="149">
        <v>80</v>
      </c>
      <c r="D23" s="250">
        <v>30871</v>
      </c>
      <c r="E23" s="25">
        <v>72.074569789674953</v>
      </c>
      <c r="F23" s="248">
        <v>31380</v>
      </c>
      <c r="G23" s="26">
        <f t="shared" si="1"/>
        <v>7.9254302103250467</v>
      </c>
    </row>
    <row r="24" spans="1:19" ht="11.45" customHeight="1" x14ac:dyDescent="0.2">
      <c r="A24" s="57">
        <v>20</v>
      </c>
      <c r="B24" s="157" t="s">
        <v>122</v>
      </c>
      <c r="C24" s="149">
        <v>78</v>
      </c>
      <c r="D24" s="250">
        <v>46043</v>
      </c>
      <c r="E24" s="25">
        <v>69.010073990983017</v>
      </c>
      <c r="F24" s="248">
        <v>46357</v>
      </c>
      <c r="G24" s="26">
        <f t="shared" si="1"/>
        <v>8.9899260090169832</v>
      </c>
    </row>
    <row r="25" spans="1:19" ht="11.45" customHeight="1" x14ac:dyDescent="0.2">
      <c r="A25" s="57">
        <v>21</v>
      </c>
      <c r="B25" s="157" t="s">
        <v>123</v>
      </c>
      <c r="C25" s="149">
        <v>78.900000000000006</v>
      </c>
      <c r="D25" s="250">
        <v>33761</v>
      </c>
      <c r="E25" s="25">
        <v>68.384171475680134</v>
      </c>
      <c r="F25" s="248">
        <v>33964</v>
      </c>
      <c r="G25" s="26">
        <f t="shared" si="1"/>
        <v>10.515828524319872</v>
      </c>
    </row>
    <row r="26" spans="1:19" ht="11.45" customHeight="1" x14ac:dyDescent="0.2">
      <c r="A26" s="57">
        <v>22</v>
      </c>
      <c r="B26" s="157" t="s">
        <v>124</v>
      </c>
      <c r="C26" s="149">
        <v>81.2</v>
      </c>
      <c r="D26" s="250">
        <v>33104</v>
      </c>
      <c r="E26" s="25">
        <v>73.505170088416008</v>
      </c>
      <c r="F26" s="248">
        <v>33365</v>
      </c>
      <c r="G26" s="26">
        <f t="shared" si="1"/>
        <v>7.6948299115839944</v>
      </c>
    </row>
    <row r="27" spans="1:19" ht="11.45" customHeight="1" x14ac:dyDescent="0.2">
      <c r="A27" s="57">
        <v>23</v>
      </c>
      <c r="B27" s="157" t="s">
        <v>109</v>
      </c>
      <c r="C27" s="149">
        <v>78.099999999999994</v>
      </c>
      <c r="D27" s="250">
        <v>34889</v>
      </c>
      <c r="E27" s="25">
        <v>70.800261727973606</v>
      </c>
      <c r="F27" s="248">
        <v>35151</v>
      </c>
      <c r="G27" s="26">
        <f t="shared" si="1"/>
        <v>7.2997382720263886</v>
      </c>
    </row>
    <row r="28" spans="1:19" ht="11.45" customHeight="1" x14ac:dyDescent="0.2">
      <c r="A28" s="57">
        <v>24</v>
      </c>
      <c r="B28" s="157" t="s">
        <v>125</v>
      </c>
      <c r="C28" s="149">
        <v>77.099999999999994</v>
      </c>
      <c r="D28" s="250">
        <v>27789</v>
      </c>
      <c r="E28" s="25">
        <v>67.856493766129915</v>
      </c>
      <c r="F28" s="248">
        <v>27511</v>
      </c>
      <c r="G28" s="26">
        <f t="shared" si="1"/>
        <v>9.2435062338700789</v>
      </c>
    </row>
    <row r="29" spans="1:19" s="9" customFormat="1" ht="11.45" customHeight="1" x14ac:dyDescent="0.2">
      <c r="A29" s="57">
        <v>25</v>
      </c>
      <c r="B29" s="157" t="s">
        <v>126</v>
      </c>
      <c r="C29" s="149">
        <v>75.8</v>
      </c>
      <c r="D29" s="250">
        <v>41620</v>
      </c>
      <c r="E29" s="25">
        <v>67.665483648143294</v>
      </c>
      <c r="F29" s="248">
        <v>41983</v>
      </c>
      <c r="G29" s="26">
        <f t="shared" si="1"/>
        <v>8.1345163518567034</v>
      </c>
      <c r="I29" s="24"/>
      <c r="J29" s="61"/>
      <c r="K29" s="89"/>
      <c r="L29" s="16"/>
      <c r="M29" s="16"/>
      <c r="N29" s="16"/>
      <c r="O29" s="16"/>
      <c r="P29" s="16"/>
      <c r="Q29" s="37"/>
      <c r="R29" s="37"/>
      <c r="S29" s="37"/>
    </row>
    <row r="30" spans="1:19" s="9" customFormat="1" ht="11.45" customHeight="1" x14ac:dyDescent="0.2">
      <c r="A30" s="57">
        <v>26</v>
      </c>
      <c r="B30" s="157" t="s">
        <v>110</v>
      </c>
      <c r="C30" s="149">
        <v>75.099999999999994</v>
      </c>
      <c r="D30" s="250">
        <v>28115</v>
      </c>
      <c r="E30" s="25">
        <v>69.528171264245387</v>
      </c>
      <c r="F30" s="248">
        <v>28167</v>
      </c>
      <c r="G30" s="26">
        <f t="shared" si="1"/>
        <v>5.5718287357546075</v>
      </c>
      <c r="I30" s="31"/>
      <c r="J30" s="35"/>
      <c r="K30" s="35"/>
      <c r="L30" s="16"/>
      <c r="M30" s="16"/>
      <c r="N30" s="16"/>
      <c r="O30" s="16"/>
      <c r="P30" s="16"/>
      <c r="Q30" s="37"/>
      <c r="R30" s="37"/>
      <c r="S30" s="37"/>
    </row>
    <row r="31" spans="1:19" s="9" customFormat="1" ht="11.45" customHeight="1" x14ac:dyDescent="0.2">
      <c r="A31" s="57">
        <v>27</v>
      </c>
      <c r="B31" s="157" t="s">
        <v>111</v>
      </c>
      <c r="C31" s="149">
        <v>79.3</v>
      </c>
      <c r="D31" s="250">
        <v>47719</v>
      </c>
      <c r="E31" s="25">
        <v>70.300823506996636</v>
      </c>
      <c r="F31" s="248">
        <v>47237</v>
      </c>
      <c r="G31" s="26">
        <f t="shared" si="1"/>
        <v>8.9991764930033611</v>
      </c>
      <c r="I31" s="31"/>
      <c r="J31" s="35"/>
      <c r="K31" s="35"/>
      <c r="L31" s="38"/>
      <c r="M31" s="38"/>
      <c r="N31" s="16"/>
      <c r="O31" s="16"/>
      <c r="P31" s="16"/>
      <c r="Q31" s="37"/>
      <c r="R31" s="37"/>
      <c r="S31" s="37"/>
    </row>
    <row r="32" spans="1:19" s="9" customFormat="1" ht="11.45" customHeight="1" x14ac:dyDescent="0.2">
      <c r="A32" s="57">
        <v>28</v>
      </c>
      <c r="B32" s="157" t="s">
        <v>112</v>
      </c>
      <c r="C32" s="149">
        <v>81.2</v>
      </c>
      <c r="D32" s="250">
        <v>48421</v>
      </c>
      <c r="E32" s="25">
        <v>71.955959910070803</v>
      </c>
      <c r="F32" s="248">
        <v>47593</v>
      </c>
      <c r="G32" s="26">
        <f t="shared" si="1"/>
        <v>9.2440400899292001</v>
      </c>
      <c r="I32" s="31"/>
      <c r="J32" s="35"/>
      <c r="K32" s="35"/>
      <c r="L32" s="38"/>
      <c r="M32" s="38"/>
      <c r="N32" s="16"/>
      <c r="O32" s="16"/>
      <c r="P32" s="16"/>
      <c r="Q32" s="37"/>
      <c r="R32" s="37"/>
      <c r="S32" s="37"/>
    </row>
    <row r="33" spans="1:19" s="9" customFormat="1" ht="11.45" customHeight="1" x14ac:dyDescent="0.2">
      <c r="A33" s="57">
        <v>29</v>
      </c>
      <c r="B33" s="157" t="s">
        <v>113</v>
      </c>
      <c r="C33" s="149">
        <v>77.2</v>
      </c>
      <c r="D33" s="250">
        <v>36428</v>
      </c>
      <c r="E33" s="25">
        <v>68.863605209047293</v>
      </c>
      <c r="F33" s="248">
        <v>36475</v>
      </c>
      <c r="G33" s="26">
        <f t="shared" si="1"/>
        <v>8.3363947909527099</v>
      </c>
      <c r="I33" s="31"/>
      <c r="J33" s="35"/>
      <c r="K33" s="35"/>
      <c r="L33" s="38"/>
      <c r="M33" s="38"/>
      <c r="N33" s="16"/>
      <c r="O33" s="16"/>
      <c r="P33" s="16"/>
      <c r="Q33" s="37"/>
      <c r="R33" s="37"/>
      <c r="S33" s="37"/>
    </row>
    <row r="34" spans="1:19" s="9" customFormat="1" ht="11.45" customHeight="1" x14ac:dyDescent="0.2">
      <c r="A34" s="57">
        <v>30</v>
      </c>
      <c r="B34" s="157" t="s">
        <v>114</v>
      </c>
      <c r="C34" s="149">
        <v>77.5</v>
      </c>
      <c r="D34" s="250">
        <v>45924</v>
      </c>
      <c r="E34" s="25">
        <v>70.841605524384974</v>
      </c>
      <c r="F34" s="248">
        <v>46340</v>
      </c>
      <c r="G34" s="26">
        <f t="shared" si="1"/>
        <v>6.658394475615026</v>
      </c>
      <c r="I34" s="31"/>
      <c r="J34" s="35"/>
      <c r="K34" s="35"/>
      <c r="L34" s="38"/>
      <c r="M34" s="38"/>
      <c r="N34" s="16"/>
      <c r="O34" s="16"/>
      <c r="P34" s="16"/>
      <c r="Q34" s="37"/>
      <c r="R34" s="37"/>
      <c r="S34" s="37"/>
    </row>
    <row r="35" spans="1:19" s="9" customFormat="1" ht="11.45" customHeight="1" x14ac:dyDescent="0.2">
      <c r="A35" s="57">
        <v>31</v>
      </c>
      <c r="B35" s="157" t="s">
        <v>115</v>
      </c>
      <c r="C35" s="149">
        <v>76.900000000000006</v>
      </c>
      <c r="D35" s="250">
        <v>36932</v>
      </c>
      <c r="E35" s="25">
        <v>69.889480798282577</v>
      </c>
      <c r="F35" s="248">
        <v>37731</v>
      </c>
      <c r="G35" s="26">
        <f t="shared" si="1"/>
        <v>7.0105192017174289</v>
      </c>
      <c r="I35" s="31"/>
      <c r="J35" s="35"/>
      <c r="K35" s="35"/>
      <c r="L35" s="38"/>
      <c r="M35" s="38"/>
      <c r="N35" s="16"/>
      <c r="O35" s="16"/>
      <c r="P35" s="16"/>
      <c r="Q35" s="37"/>
      <c r="R35" s="37"/>
      <c r="S35" s="37"/>
    </row>
    <row r="36" spans="1:19" s="9" customFormat="1" ht="11.45" customHeight="1" x14ac:dyDescent="0.2">
      <c r="A36" s="57">
        <v>32</v>
      </c>
      <c r="B36" s="157" t="s">
        <v>116</v>
      </c>
      <c r="C36" s="149">
        <v>81.8</v>
      </c>
      <c r="D36" s="250">
        <v>36501</v>
      </c>
      <c r="E36" s="25">
        <v>74.190909834501184</v>
      </c>
      <c r="F36" s="248">
        <v>36677</v>
      </c>
      <c r="G36" s="26">
        <f t="shared" si="1"/>
        <v>7.609090165498813</v>
      </c>
      <c r="I36" s="31"/>
      <c r="J36" s="35"/>
      <c r="K36" s="35"/>
      <c r="L36" s="38"/>
      <c r="M36" s="38"/>
      <c r="N36" s="16"/>
      <c r="O36" s="16"/>
      <c r="P36" s="16"/>
      <c r="Q36" s="37"/>
      <c r="R36" s="37"/>
      <c r="S36" s="37"/>
    </row>
    <row r="37" spans="1:19" s="9" customFormat="1" ht="11.45" customHeight="1" x14ac:dyDescent="0.2">
      <c r="A37" s="57">
        <v>33</v>
      </c>
      <c r="B37" s="157" t="s">
        <v>117</v>
      </c>
      <c r="C37" s="149">
        <v>76.400000000000006</v>
      </c>
      <c r="D37" s="250">
        <v>25390</v>
      </c>
      <c r="E37" s="25">
        <v>67.38172315612934</v>
      </c>
      <c r="F37" s="248">
        <v>25639</v>
      </c>
      <c r="G37" s="26">
        <f t="shared" si="1"/>
        <v>9.018276843870666</v>
      </c>
      <c r="I37" s="31"/>
      <c r="J37" s="35"/>
      <c r="K37" s="35"/>
      <c r="L37" s="36"/>
      <c r="M37" s="38"/>
      <c r="N37" s="16"/>
      <c r="O37" s="16"/>
      <c r="P37" s="16"/>
      <c r="Q37" s="37"/>
      <c r="R37" s="37"/>
      <c r="S37" s="37"/>
    </row>
    <row r="38" spans="1:19" s="9" customFormat="1" ht="11.45" customHeight="1" x14ac:dyDescent="0.2">
      <c r="A38" s="57">
        <v>34</v>
      </c>
      <c r="B38" s="157" t="s">
        <v>118</v>
      </c>
      <c r="C38" s="149">
        <v>75.099999999999994</v>
      </c>
      <c r="D38" s="250">
        <v>28115</v>
      </c>
      <c r="E38" s="25">
        <v>67.64537995005351</v>
      </c>
      <c r="F38" s="248">
        <v>28030</v>
      </c>
      <c r="G38" s="26">
        <f t="shared" si="1"/>
        <v>7.4546200499464845</v>
      </c>
      <c r="I38" s="31"/>
      <c r="J38" s="46"/>
      <c r="K38" s="46"/>
      <c r="L38" s="36"/>
      <c r="M38" s="38"/>
      <c r="N38" s="16"/>
      <c r="O38" s="16"/>
      <c r="P38" s="16"/>
      <c r="Q38" s="37"/>
      <c r="R38" s="37"/>
      <c r="S38" s="37"/>
    </row>
    <row r="39" spans="1:19" s="9" customFormat="1" ht="11.45" customHeight="1" x14ac:dyDescent="0.2">
      <c r="A39" s="57">
        <v>35</v>
      </c>
      <c r="B39" s="157" t="s">
        <v>119</v>
      </c>
      <c r="C39" s="149">
        <v>74.900000000000006</v>
      </c>
      <c r="D39" s="250">
        <v>27177</v>
      </c>
      <c r="E39" s="25">
        <v>68.164429045762958</v>
      </c>
      <c r="F39" s="248">
        <v>27708</v>
      </c>
      <c r="G39" s="26">
        <f t="shared" si="1"/>
        <v>6.7355709542370477</v>
      </c>
      <c r="I39" s="87"/>
      <c r="J39" s="90"/>
      <c r="K39" s="88"/>
      <c r="L39" s="36"/>
      <c r="M39" s="38"/>
      <c r="N39" s="16"/>
      <c r="O39" s="16"/>
      <c r="P39" s="16"/>
      <c r="Q39" s="37"/>
      <c r="R39" s="37"/>
      <c r="S39" s="37"/>
    </row>
    <row r="40" spans="1:19" s="9" customFormat="1" ht="11.45" customHeight="1" x14ac:dyDescent="0.2">
      <c r="A40" s="57">
        <v>36</v>
      </c>
      <c r="B40" s="157" t="s">
        <v>120</v>
      </c>
      <c r="C40" s="149">
        <v>74.5</v>
      </c>
      <c r="D40" s="250">
        <v>24766</v>
      </c>
      <c r="E40" s="25">
        <v>68.430606526972099</v>
      </c>
      <c r="F40" s="248">
        <v>25341</v>
      </c>
      <c r="G40" s="26">
        <f t="shared" si="1"/>
        <v>6.0693934730279011</v>
      </c>
      <c r="I40" s="31"/>
      <c r="J40" s="46"/>
      <c r="K40" s="75"/>
      <c r="L40" s="76"/>
      <c r="M40" s="76"/>
      <c r="N40" s="16"/>
      <c r="O40" s="16"/>
      <c r="P40" s="16"/>
      <c r="Q40" s="37"/>
      <c r="R40" s="37"/>
      <c r="S40" s="37"/>
    </row>
    <row r="41" spans="1:19" s="9" customFormat="1" x14ac:dyDescent="0.2">
      <c r="A41" s="57"/>
      <c r="B41" s="109"/>
      <c r="C41" s="149"/>
      <c r="D41" s="150"/>
      <c r="E41" s="25"/>
      <c r="F41" s="39"/>
      <c r="G41" s="26"/>
      <c r="I41" s="31"/>
      <c r="J41" s="46"/>
      <c r="K41" s="75"/>
      <c r="L41" s="76"/>
      <c r="M41" s="76"/>
      <c r="N41" s="16"/>
      <c r="O41" s="16"/>
      <c r="P41" s="16"/>
      <c r="Q41" s="37"/>
      <c r="R41" s="37"/>
      <c r="S41" s="37"/>
    </row>
    <row r="42" spans="1:19" s="9" customFormat="1" x14ac:dyDescent="0.2">
      <c r="A42" s="57"/>
      <c r="B42" s="109"/>
      <c r="C42" s="149"/>
      <c r="D42" s="150"/>
      <c r="E42" s="25"/>
      <c r="F42" s="39"/>
      <c r="G42" s="26"/>
      <c r="I42" s="16" t="s">
        <v>15</v>
      </c>
      <c r="J42" s="16"/>
      <c r="K42" s="75"/>
      <c r="L42" s="76"/>
      <c r="M42" s="76"/>
      <c r="N42" s="16"/>
      <c r="O42" s="16"/>
      <c r="P42" s="16"/>
      <c r="Q42" s="37"/>
      <c r="R42" s="37"/>
      <c r="S42" s="37"/>
    </row>
    <row r="43" spans="1:19" s="9" customFormat="1" ht="24" customHeight="1" x14ac:dyDescent="0.2">
      <c r="A43" s="57"/>
      <c r="B43" s="109"/>
      <c r="C43" s="149"/>
      <c r="D43" s="150"/>
      <c r="E43" s="25"/>
      <c r="F43" s="39"/>
      <c r="G43" s="26"/>
      <c r="I43" s="24" t="s">
        <v>13</v>
      </c>
      <c r="J43" s="34" t="s">
        <v>14</v>
      </c>
      <c r="K43" s="178" t="s">
        <v>186</v>
      </c>
      <c r="L43" s="76"/>
      <c r="M43" s="76"/>
      <c r="N43" s="16"/>
      <c r="O43" s="16"/>
      <c r="P43" s="16"/>
      <c r="Q43" s="37"/>
      <c r="R43" s="37"/>
      <c r="S43" s="37"/>
    </row>
    <row r="44" spans="1:19" s="9" customFormat="1" x14ac:dyDescent="0.2">
      <c r="A44" s="57"/>
      <c r="B44" s="109"/>
      <c r="C44" s="149"/>
      <c r="D44" s="150"/>
      <c r="E44" s="25"/>
      <c r="F44" s="39"/>
      <c r="G44" s="26"/>
      <c r="I44" s="31">
        <v>1990</v>
      </c>
      <c r="J44" s="35">
        <v>64.8</v>
      </c>
      <c r="K44" s="179">
        <f>$J$53</f>
        <v>67.677777777777777</v>
      </c>
      <c r="L44" s="76"/>
      <c r="M44" s="76"/>
      <c r="N44" s="16"/>
      <c r="O44" s="16"/>
      <c r="P44" s="16"/>
      <c r="Q44" s="37"/>
      <c r="R44" s="37"/>
      <c r="S44" s="37"/>
    </row>
    <row r="45" spans="1:19" s="9" customFormat="1" x14ac:dyDescent="0.2">
      <c r="A45" s="57"/>
      <c r="B45" s="109"/>
      <c r="C45" s="149"/>
      <c r="D45" s="150"/>
      <c r="E45" s="25"/>
      <c r="F45" s="39"/>
      <c r="G45" s="26"/>
      <c r="I45" s="31">
        <v>1994</v>
      </c>
      <c r="J45" s="35">
        <v>72.900000000000006</v>
      </c>
      <c r="K45" s="179">
        <f t="shared" ref="K45:K52" si="2">$J$53</f>
        <v>67.677777777777777</v>
      </c>
      <c r="L45" s="76"/>
      <c r="M45" s="76"/>
      <c r="N45" s="16"/>
      <c r="O45" s="16"/>
      <c r="P45" s="16"/>
      <c r="Q45" s="37"/>
      <c r="R45" s="37"/>
      <c r="S45" s="37"/>
    </row>
    <row r="46" spans="1:19" s="9" customFormat="1" x14ac:dyDescent="0.2">
      <c r="A46" s="57"/>
      <c r="B46" s="109"/>
      <c r="C46" s="149"/>
      <c r="D46" s="150"/>
      <c r="E46" s="25"/>
      <c r="F46" s="39"/>
      <c r="G46" s="26"/>
      <c r="I46" s="31">
        <v>1998</v>
      </c>
      <c r="J46" s="35">
        <v>79.400000000000006</v>
      </c>
      <c r="K46" s="179">
        <f t="shared" si="2"/>
        <v>67.677777777777777</v>
      </c>
      <c r="L46" s="76"/>
      <c r="M46" s="76"/>
      <c r="N46" s="16"/>
      <c r="O46" s="16"/>
      <c r="P46" s="16"/>
      <c r="Q46" s="37"/>
      <c r="R46" s="37"/>
      <c r="S46" s="37"/>
    </row>
    <row r="47" spans="1:19" s="9" customFormat="1" x14ac:dyDescent="0.2">
      <c r="A47" s="57"/>
      <c r="B47" s="109"/>
      <c r="C47" s="149"/>
      <c r="D47" s="150"/>
      <c r="E47" s="25"/>
      <c r="F47" s="39"/>
      <c r="G47" s="26"/>
      <c r="I47" s="31">
        <v>2002</v>
      </c>
      <c r="J47" s="35">
        <v>70.599999999999994</v>
      </c>
      <c r="K47" s="179">
        <f t="shared" si="2"/>
        <v>67.677777777777777</v>
      </c>
      <c r="L47" s="76"/>
      <c r="M47" s="76"/>
      <c r="N47" s="16"/>
      <c r="O47" s="16"/>
      <c r="P47" s="16"/>
      <c r="Q47" s="37"/>
      <c r="R47" s="37"/>
      <c r="S47" s="37"/>
    </row>
    <row r="48" spans="1:19" s="9" customFormat="1" x14ac:dyDescent="0.2">
      <c r="A48" s="57"/>
      <c r="B48" s="109"/>
      <c r="C48" s="149"/>
      <c r="D48" s="150"/>
      <c r="E48" s="25"/>
      <c r="F48" s="39"/>
      <c r="G48" s="26"/>
      <c r="I48" s="31">
        <v>2006</v>
      </c>
      <c r="J48" s="35">
        <v>59.1</v>
      </c>
      <c r="K48" s="179">
        <f t="shared" si="2"/>
        <v>67.677777777777777</v>
      </c>
      <c r="L48" s="76"/>
      <c r="M48" s="76"/>
      <c r="N48" s="16"/>
      <c r="O48" s="16"/>
      <c r="P48" s="16"/>
      <c r="Q48" s="37"/>
      <c r="R48" s="37"/>
      <c r="S48" s="37"/>
    </row>
    <row r="49" spans="1:19" s="9" customFormat="1" x14ac:dyDescent="0.2">
      <c r="A49" s="57"/>
      <c r="B49" s="109"/>
      <c r="C49" s="149"/>
      <c r="D49" s="150"/>
      <c r="E49" s="25"/>
      <c r="F49" s="39"/>
      <c r="G49" s="26"/>
      <c r="I49" s="31">
        <v>2011</v>
      </c>
      <c r="J49" s="35">
        <v>51.5</v>
      </c>
      <c r="K49" s="179">
        <f t="shared" si="2"/>
        <v>67.677777777777777</v>
      </c>
      <c r="L49" s="76"/>
      <c r="M49" s="76"/>
      <c r="N49" s="16"/>
      <c r="O49" s="16"/>
      <c r="P49" s="16"/>
      <c r="Q49" s="37"/>
      <c r="R49" s="37"/>
      <c r="S49" s="37"/>
    </row>
    <row r="50" spans="1:19" s="9" customFormat="1" x14ac:dyDescent="0.2">
      <c r="A50" s="57"/>
      <c r="B50" s="109"/>
      <c r="C50" s="149"/>
      <c r="D50" s="150"/>
      <c r="E50" s="25"/>
      <c r="F50" s="39"/>
      <c r="G50" s="26"/>
      <c r="I50" s="31">
        <v>2016</v>
      </c>
      <c r="J50" s="35">
        <v>61.9</v>
      </c>
      <c r="K50" s="179">
        <f t="shared" si="2"/>
        <v>67.677777777777777</v>
      </c>
      <c r="L50" s="76"/>
      <c r="M50" s="76"/>
      <c r="N50" s="16"/>
      <c r="O50" s="16"/>
      <c r="P50" s="16"/>
      <c r="Q50" s="37"/>
      <c r="R50" s="37"/>
      <c r="S50" s="37"/>
    </row>
    <row r="51" spans="1:19" s="9" customFormat="1" x14ac:dyDescent="0.2">
      <c r="A51" s="57"/>
      <c r="B51" s="109"/>
      <c r="C51" s="149"/>
      <c r="D51" s="150"/>
      <c r="E51" s="25"/>
      <c r="F51" s="39"/>
      <c r="G51" s="26"/>
      <c r="I51" s="31">
        <v>2021</v>
      </c>
      <c r="J51" s="46">
        <v>70.8</v>
      </c>
      <c r="K51" s="179">
        <f t="shared" si="2"/>
        <v>67.677777777777777</v>
      </c>
      <c r="L51" s="76"/>
      <c r="M51" s="76"/>
      <c r="N51" s="16"/>
      <c r="O51" s="16"/>
      <c r="P51" s="16"/>
      <c r="Q51" s="37"/>
      <c r="R51" s="37"/>
      <c r="S51" s="37"/>
    </row>
    <row r="52" spans="1:19" s="9" customFormat="1" x14ac:dyDescent="0.2">
      <c r="I52" s="31" t="s">
        <v>89</v>
      </c>
      <c r="J52" s="88">
        <f>C4</f>
        <v>78.099999999999994</v>
      </c>
      <c r="K52" s="179">
        <f t="shared" si="2"/>
        <v>67.677777777777777</v>
      </c>
      <c r="L52" s="16"/>
      <c r="M52" s="16"/>
      <c r="N52" s="16"/>
      <c r="O52" s="16"/>
      <c r="P52" s="16"/>
      <c r="Q52" s="37"/>
      <c r="R52" s="37"/>
      <c r="S52" s="37"/>
    </row>
    <row r="53" spans="1:19" s="9" customFormat="1" x14ac:dyDescent="0.2">
      <c r="I53" s="33" t="s">
        <v>146</v>
      </c>
      <c r="J53" s="180">
        <f>SUM(J44:J52)/9</f>
        <v>67.677777777777777</v>
      </c>
      <c r="K53" s="16"/>
      <c r="L53" s="16"/>
      <c r="M53" s="16"/>
      <c r="N53" s="16"/>
      <c r="O53" s="16"/>
      <c r="P53" s="16"/>
      <c r="Q53" s="37"/>
      <c r="R53" s="37"/>
      <c r="S53" s="37"/>
    </row>
    <row r="54" spans="1:19" s="9" customFormat="1" ht="12.75" customHeight="1" x14ac:dyDescent="0.2">
      <c r="I54" s="33"/>
      <c r="J54" s="58"/>
      <c r="K54" s="16"/>
      <c r="L54" s="16"/>
      <c r="M54" s="16"/>
      <c r="N54" s="16"/>
      <c r="O54" s="16"/>
      <c r="P54" s="16"/>
      <c r="Q54" s="37"/>
      <c r="R54" s="37"/>
      <c r="S54" s="37"/>
    </row>
    <row r="55" spans="1:19" s="9" customFormat="1" ht="24" customHeight="1" x14ac:dyDescent="0.2">
      <c r="K55" s="16"/>
      <c r="L55" s="16"/>
      <c r="M55" s="16"/>
      <c r="N55" s="16"/>
      <c r="O55" s="16"/>
      <c r="P55" s="16"/>
      <c r="Q55" s="37"/>
      <c r="R55" s="37"/>
      <c r="S55" s="37"/>
    </row>
    <row r="56" spans="1:19" s="9" customFormat="1" x14ac:dyDescent="0.2">
      <c r="K56" s="16"/>
      <c r="L56" s="16"/>
      <c r="M56" s="16"/>
      <c r="N56" s="16"/>
      <c r="O56" s="16"/>
      <c r="P56" s="16"/>
      <c r="Q56" s="37"/>
      <c r="R56" s="37"/>
      <c r="S56" s="37"/>
    </row>
    <row r="57" spans="1:19" s="9" customFormat="1" x14ac:dyDescent="0.2">
      <c r="K57" s="16"/>
      <c r="L57" s="16"/>
      <c r="M57" s="16"/>
      <c r="N57" s="16"/>
      <c r="O57" s="16"/>
      <c r="P57" s="16"/>
      <c r="Q57" s="37"/>
      <c r="R57" s="37"/>
      <c r="S57" s="37"/>
    </row>
    <row r="58" spans="1:19" s="9" customFormat="1" x14ac:dyDescent="0.2">
      <c r="I58" s="1"/>
      <c r="J58" s="1"/>
      <c r="K58" s="38"/>
      <c r="L58" s="38"/>
      <c r="M58" s="38"/>
      <c r="N58" s="38"/>
      <c r="O58" s="38"/>
      <c r="P58" s="36"/>
      <c r="Q58" s="36"/>
      <c r="R58" s="36"/>
      <c r="S58" s="37"/>
    </row>
    <row r="59" spans="1:19" x14ac:dyDescent="0.2">
      <c r="I59" s="1"/>
      <c r="J59" s="1"/>
      <c r="K59" s="38"/>
      <c r="L59" s="38"/>
      <c r="M59" s="38"/>
      <c r="N59" s="38"/>
      <c r="O59" s="38"/>
      <c r="P59" s="38"/>
      <c r="Q59" s="38"/>
      <c r="R59" s="38"/>
    </row>
    <row r="60" spans="1:19" x14ac:dyDescent="0.2">
      <c r="I60" s="1"/>
      <c r="J60" s="1"/>
    </row>
    <row r="61" spans="1:19" x14ac:dyDescent="0.2">
      <c r="I61" s="1"/>
      <c r="J61" s="1"/>
    </row>
    <row r="62" spans="1:19" x14ac:dyDescent="0.2">
      <c r="I62" s="1"/>
      <c r="J62" s="1"/>
    </row>
    <row r="63" spans="1:19" x14ac:dyDescent="0.2">
      <c r="I63" s="1"/>
      <c r="J63" s="1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76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62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285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275</v>
      </c>
      <c r="D3" s="124" t="s">
        <v>276</v>
      </c>
      <c r="E3" s="124" t="s">
        <v>277</v>
      </c>
      <c r="F3" s="124" t="s">
        <v>278</v>
      </c>
      <c r="G3" s="124" t="s">
        <v>279</v>
      </c>
      <c r="H3" s="124" t="s">
        <v>280</v>
      </c>
    </row>
    <row r="4" spans="1:11" s="33" customFormat="1" ht="18" customHeight="1" x14ac:dyDescent="0.2">
      <c r="A4" s="190" t="s">
        <v>26</v>
      </c>
      <c r="B4" s="165"/>
      <c r="C4" s="194">
        <v>37.4</v>
      </c>
      <c r="D4" s="194">
        <v>34.4</v>
      </c>
      <c r="E4" s="199">
        <f>C4-D4</f>
        <v>3</v>
      </c>
      <c r="F4" s="194">
        <v>35.5</v>
      </c>
      <c r="G4" s="194">
        <v>39.6</v>
      </c>
      <c r="H4" s="194">
        <f>F4-G4</f>
        <v>-4.1000000000000014</v>
      </c>
      <c r="J4" s="246"/>
    </row>
    <row r="5" spans="1:11" s="16" customFormat="1" ht="12" customHeight="1" x14ac:dyDescent="0.2">
      <c r="A5" s="187">
        <v>1</v>
      </c>
      <c r="B5" s="191" t="s">
        <v>92</v>
      </c>
      <c r="C5" s="196">
        <v>39.4</v>
      </c>
      <c r="D5" s="192">
        <v>29.9</v>
      </c>
      <c r="E5" s="200">
        <f>C5-D5</f>
        <v>9.5</v>
      </c>
      <c r="F5" s="196">
        <v>33.200000000000003</v>
      </c>
      <c r="G5" s="192">
        <v>33.5</v>
      </c>
      <c r="H5" s="192">
        <f>F5-G5</f>
        <v>-0.29999999999999716</v>
      </c>
    </row>
    <row r="6" spans="1:11" s="1" customFormat="1" ht="12" customHeight="1" x14ac:dyDescent="0.2">
      <c r="A6" s="187">
        <v>2</v>
      </c>
      <c r="B6" s="191" t="s">
        <v>93</v>
      </c>
      <c r="C6" s="196">
        <v>37.6</v>
      </c>
      <c r="D6" s="197">
        <v>34.6</v>
      </c>
      <c r="E6" s="200">
        <f t="shared" ref="E6:E40" si="0">C6-D6</f>
        <v>3</v>
      </c>
      <c r="F6" s="196">
        <v>38.700000000000003</v>
      </c>
      <c r="G6" s="193">
        <v>42.3</v>
      </c>
      <c r="H6" s="192">
        <f t="shared" ref="H6:H40" si="1">F6-G6</f>
        <v>-3.5999999999999943</v>
      </c>
      <c r="J6" s="16"/>
      <c r="K6" s="38"/>
    </row>
    <row r="7" spans="1:11" s="1" customFormat="1" ht="12" customHeight="1" x14ac:dyDescent="0.2">
      <c r="A7" s="187">
        <v>3</v>
      </c>
      <c r="B7" s="191" t="s">
        <v>94</v>
      </c>
      <c r="C7" s="196">
        <v>39.6</v>
      </c>
      <c r="D7" s="197">
        <v>34</v>
      </c>
      <c r="E7" s="200">
        <f t="shared" si="0"/>
        <v>5.6000000000000014</v>
      </c>
      <c r="F7" s="196">
        <v>37.299999999999997</v>
      </c>
      <c r="G7" s="193">
        <v>40.5</v>
      </c>
      <c r="H7" s="192">
        <f t="shared" si="1"/>
        <v>-3.2000000000000028</v>
      </c>
      <c r="J7" s="16"/>
      <c r="K7" s="38"/>
    </row>
    <row r="8" spans="1:11" s="1" customFormat="1" ht="12" customHeight="1" x14ac:dyDescent="0.2">
      <c r="A8" s="187">
        <v>4</v>
      </c>
      <c r="B8" s="191" t="s">
        <v>95</v>
      </c>
      <c r="C8" s="196">
        <v>38.5</v>
      </c>
      <c r="D8" s="197">
        <v>37.4</v>
      </c>
      <c r="E8" s="200">
        <f t="shared" si="0"/>
        <v>1.1000000000000014</v>
      </c>
      <c r="F8" s="196">
        <v>37.200000000000003</v>
      </c>
      <c r="G8" s="193">
        <v>43.1</v>
      </c>
      <c r="H8" s="192">
        <f t="shared" si="1"/>
        <v>-5.8999999999999986</v>
      </c>
      <c r="J8" s="16"/>
      <c r="K8" s="38"/>
    </row>
    <row r="9" spans="1:11" s="1" customFormat="1" ht="12" customHeight="1" x14ac:dyDescent="0.2">
      <c r="A9" s="187">
        <v>5</v>
      </c>
      <c r="B9" s="191" t="s">
        <v>96</v>
      </c>
      <c r="C9" s="196">
        <v>40.4</v>
      </c>
      <c r="D9" s="197">
        <v>39.4</v>
      </c>
      <c r="E9" s="200">
        <f t="shared" si="0"/>
        <v>1</v>
      </c>
      <c r="F9" s="196">
        <v>39</v>
      </c>
      <c r="G9" s="193">
        <v>44.6</v>
      </c>
      <c r="H9" s="192">
        <f t="shared" si="1"/>
        <v>-5.6000000000000014</v>
      </c>
      <c r="J9" s="16"/>
      <c r="K9" s="38"/>
    </row>
    <row r="10" spans="1:11" s="1" customFormat="1" ht="12" customHeight="1" x14ac:dyDescent="0.2">
      <c r="A10" s="187">
        <v>6</v>
      </c>
      <c r="B10" s="191" t="s">
        <v>97</v>
      </c>
      <c r="C10" s="196">
        <v>42.2</v>
      </c>
      <c r="D10" s="197">
        <v>30.6</v>
      </c>
      <c r="E10" s="200">
        <f t="shared" si="0"/>
        <v>11.600000000000001</v>
      </c>
      <c r="F10" s="196">
        <v>36.299999999999997</v>
      </c>
      <c r="G10" s="193">
        <v>35.299999999999997</v>
      </c>
      <c r="H10" s="192">
        <f t="shared" si="1"/>
        <v>1</v>
      </c>
      <c r="J10" s="16"/>
      <c r="K10" s="38"/>
    </row>
    <row r="11" spans="1:11" s="1" customFormat="1" ht="12" customHeight="1" x14ac:dyDescent="0.2">
      <c r="A11" s="187">
        <v>7</v>
      </c>
      <c r="B11" s="191" t="s">
        <v>98</v>
      </c>
      <c r="C11" s="196">
        <v>39</v>
      </c>
      <c r="D11" s="197">
        <v>30.1</v>
      </c>
      <c r="E11" s="200">
        <f t="shared" si="0"/>
        <v>8.8999999999999986</v>
      </c>
      <c r="F11" s="196">
        <v>35.5</v>
      </c>
      <c r="G11" s="193">
        <v>36.5</v>
      </c>
      <c r="H11" s="192">
        <f t="shared" si="1"/>
        <v>-1</v>
      </c>
      <c r="J11" s="16"/>
      <c r="K11" s="38"/>
    </row>
    <row r="12" spans="1:11" s="1" customFormat="1" ht="12" customHeight="1" x14ac:dyDescent="0.2">
      <c r="A12" s="187">
        <v>8</v>
      </c>
      <c r="B12" s="191" t="s">
        <v>99</v>
      </c>
      <c r="C12" s="196">
        <v>54.4</v>
      </c>
      <c r="D12" s="197">
        <v>46.4</v>
      </c>
      <c r="E12" s="200">
        <f t="shared" si="0"/>
        <v>8</v>
      </c>
      <c r="F12" s="196">
        <v>37.799999999999997</v>
      </c>
      <c r="G12" s="193">
        <v>35.200000000000003</v>
      </c>
      <c r="H12" s="192">
        <f t="shared" si="1"/>
        <v>2.5999999999999943</v>
      </c>
      <c r="J12" s="16"/>
      <c r="K12" s="38"/>
    </row>
    <row r="13" spans="1:11" s="1" customFormat="1" ht="12" customHeight="1" x14ac:dyDescent="0.2">
      <c r="A13" s="187">
        <v>9</v>
      </c>
      <c r="B13" s="191" t="s">
        <v>100</v>
      </c>
      <c r="C13" s="196">
        <v>43.2</v>
      </c>
      <c r="D13" s="197">
        <v>38.6</v>
      </c>
      <c r="E13" s="200">
        <f t="shared" si="0"/>
        <v>4.6000000000000014</v>
      </c>
      <c r="F13" s="196">
        <v>40.5</v>
      </c>
      <c r="G13" s="193">
        <v>44.3</v>
      </c>
      <c r="H13" s="192">
        <f t="shared" si="1"/>
        <v>-3.7999999999999972</v>
      </c>
      <c r="J13" s="16"/>
      <c r="K13" s="38"/>
    </row>
    <row r="14" spans="1:11" s="1" customFormat="1" ht="12" customHeight="1" x14ac:dyDescent="0.2">
      <c r="A14" s="187">
        <v>10</v>
      </c>
      <c r="B14" s="191" t="s">
        <v>101</v>
      </c>
      <c r="C14" s="196">
        <v>46.2</v>
      </c>
      <c r="D14" s="197">
        <v>43.4</v>
      </c>
      <c r="E14" s="200">
        <f t="shared" si="0"/>
        <v>2.8000000000000043</v>
      </c>
      <c r="F14" s="196">
        <v>41.7</v>
      </c>
      <c r="G14" s="193">
        <v>45.1</v>
      </c>
      <c r="H14" s="192">
        <f t="shared" si="1"/>
        <v>-3.3999999999999986</v>
      </c>
      <c r="J14" s="16"/>
      <c r="K14" s="38"/>
    </row>
    <row r="15" spans="1:11" s="1" customFormat="1" ht="12" customHeight="1" x14ac:dyDescent="0.2">
      <c r="A15" s="187">
        <v>11</v>
      </c>
      <c r="B15" s="191" t="s">
        <v>102</v>
      </c>
      <c r="C15" s="196">
        <v>41.2</v>
      </c>
      <c r="D15" s="197">
        <v>38.5</v>
      </c>
      <c r="E15" s="200">
        <f t="shared" si="0"/>
        <v>2.7000000000000028</v>
      </c>
      <c r="F15" s="196">
        <v>38</v>
      </c>
      <c r="G15" s="193">
        <v>41.4</v>
      </c>
      <c r="H15" s="192">
        <f t="shared" si="1"/>
        <v>-3.3999999999999986</v>
      </c>
      <c r="J15" s="16"/>
      <c r="K15" s="38"/>
    </row>
    <row r="16" spans="1:11" s="1" customFormat="1" ht="12" customHeight="1" x14ac:dyDescent="0.2">
      <c r="A16" s="187">
        <v>12</v>
      </c>
      <c r="B16" s="191" t="s">
        <v>103</v>
      </c>
      <c r="C16" s="196">
        <v>40.700000000000003</v>
      </c>
      <c r="D16" s="197">
        <v>34.200000000000003</v>
      </c>
      <c r="E16" s="200">
        <f t="shared" si="0"/>
        <v>6.5</v>
      </c>
      <c r="F16" s="196">
        <v>39.1</v>
      </c>
      <c r="G16" s="193">
        <v>40.200000000000003</v>
      </c>
      <c r="H16" s="192">
        <f t="shared" si="1"/>
        <v>-1.1000000000000014</v>
      </c>
      <c r="J16" s="16"/>
      <c r="K16" s="38"/>
    </row>
    <row r="17" spans="1:11" s="1" customFormat="1" ht="24" customHeight="1" x14ac:dyDescent="0.2">
      <c r="A17" s="138" t="s">
        <v>127</v>
      </c>
      <c r="B17" s="159" t="s">
        <v>185</v>
      </c>
      <c r="C17" s="196">
        <v>27.4</v>
      </c>
      <c r="D17" s="197">
        <v>25.6</v>
      </c>
      <c r="E17" s="200">
        <f t="shared" si="0"/>
        <v>1.7999999999999972</v>
      </c>
      <c r="F17" s="196">
        <v>28.1</v>
      </c>
      <c r="G17" s="193">
        <v>33.700000000000003</v>
      </c>
      <c r="H17" s="192">
        <f t="shared" si="1"/>
        <v>-5.6000000000000014</v>
      </c>
      <c r="J17" s="16"/>
      <c r="K17" s="38"/>
    </row>
    <row r="18" spans="1:11" s="1" customFormat="1" ht="12" customHeight="1" x14ac:dyDescent="0.2">
      <c r="A18" s="187" t="s">
        <v>177</v>
      </c>
      <c r="B18" s="159" t="s">
        <v>121</v>
      </c>
      <c r="C18" s="196">
        <v>31.9</v>
      </c>
      <c r="D18" s="197">
        <v>34.299999999999997</v>
      </c>
      <c r="E18" s="200">
        <f t="shared" si="0"/>
        <v>-2.3999999999999986</v>
      </c>
      <c r="F18" s="196">
        <v>32.200000000000003</v>
      </c>
      <c r="G18" s="193">
        <v>40</v>
      </c>
      <c r="H18" s="192">
        <f t="shared" si="1"/>
        <v>-7.7999999999999972</v>
      </c>
      <c r="J18" s="16"/>
      <c r="K18" s="38"/>
    </row>
    <row r="19" spans="1:11" s="1" customFormat="1" ht="12" customHeight="1" x14ac:dyDescent="0.2">
      <c r="A19" s="187">
        <v>15</v>
      </c>
      <c r="B19" s="191" t="s">
        <v>104</v>
      </c>
      <c r="C19" s="196">
        <v>33.4</v>
      </c>
      <c r="D19" s="197">
        <v>33</v>
      </c>
      <c r="E19" s="200">
        <f t="shared" si="0"/>
        <v>0.39999999999999858</v>
      </c>
      <c r="F19" s="196">
        <v>33.9</v>
      </c>
      <c r="G19" s="193">
        <v>40.5</v>
      </c>
      <c r="H19" s="192">
        <f t="shared" si="1"/>
        <v>-6.6000000000000014</v>
      </c>
      <c r="J19" s="16"/>
      <c r="K19" s="38"/>
    </row>
    <row r="20" spans="1:11" s="1" customFormat="1" ht="12" customHeight="1" x14ac:dyDescent="0.2">
      <c r="A20" s="187">
        <v>16</v>
      </c>
      <c r="B20" s="191" t="s">
        <v>105</v>
      </c>
      <c r="C20" s="196">
        <v>38.5</v>
      </c>
      <c r="D20" s="197">
        <v>39.4</v>
      </c>
      <c r="E20" s="200">
        <f t="shared" si="0"/>
        <v>-0.89999999999999858</v>
      </c>
      <c r="F20" s="196">
        <v>36.1</v>
      </c>
      <c r="G20" s="193">
        <v>44.2</v>
      </c>
      <c r="H20" s="192">
        <f t="shared" si="1"/>
        <v>-8.1000000000000014</v>
      </c>
      <c r="J20" s="16"/>
      <c r="K20" s="38"/>
    </row>
    <row r="21" spans="1:11" s="1" customFormat="1" ht="12" customHeight="1" x14ac:dyDescent="0.2">
      <c r="A21" s="187">
        <v>17</v>
      </c>
      <c r="B21" s="191" t="s">
        <v>106</v>
      </c>
      <c r="C21" s="196">
        <v>43.9</v>
      </c>
      <c r="D21" s="197">
        <v>51.5</v>
      </c>
      <c r="E21" s="200">
        <f t="shared" si="0"/>
        <v>-7.6000000000000014</v>
      </c>
      <c r="F21" s="196">
        <v>40.1</v>
      </c>
      <c r="G21" s="193">
        <v>48.1</v>
      </c>
      <c r="H21" s="192">
        <f t="shared" si="1"/>
        <v>-8</v>
      </c>
      <c r="J21" s="16"/>
      <c r="K21" s="38"/>
    </row>
    <row r="22" spans="1:11" s="1" customFormat="1" ht="12" customHeight="1" x14ac:dyDescent="0.2">
      <c r="A22" s="187">
        <v>18</v>
      </c>
      <c r="B22" s="191" t="s">
        <v>107</v>
      </c>
      <c r="C22" s="196">
        <v>38.799999999999997</v>
      </c>
      <c r="D22" s="197">
        <v>38.700000000000003</v>
      </c>
      <c r="E22" s="200">
        <f t="shared" si="0"/>
        <v>9.9999999999994316E-2</v>
      </c>
      <c r="F22" s="196">
        <v>38.5</v>
      </c>
      <c r="G22" s="193">
        <v>43.5</v>
      </c>
      <c r="H22" s="192">
        <f t="shared" si="1"/>
        <v>-5</v>
      </c>
      <c r="J22" s="16"/>
      <c r="K22" s="38"/>
    </row>
    <row r="23" spans="1:11" s="1" customFormat="1" ht="12" customHeight="1" x14ac:dyDescent="0.2">
      <c r="A23" s="187">
        <v>19</v>
      </c>
      <c r="B23" s="191" t="s">
        <v>108</v>
      </c>
      <c r="C23" s="196">
        <v>35.9</v>
      </c>
      <c r="D23" s="197">
        <v>33.299999999999997</v>
      </c>
      <c r="E23" s="200">
        <f t="shared" si="0"/>
        <v>2.6000000000000014</v>
      </c>
      <c r="F23" s="196">
        <v>36.700000000000003</v>
      </c>
      <c r="G23" s="193">
        <v>41.2</v>
      </c>
      <c r="H23" s="192">
        <f t="shared" si="1"/>
        <v>-4.5</v>
      </c>
      <c r="J23" s="16"/>
      <c r="K23" s="38"/>
    </row>
    <row r="24" spans="1:11" s="1" customFormat="1" ht="12" customHeight="1" x14ac:dyDescent="0.2">
      <c r="A24" s="187" t="s">
        <v>178</v>
      </c>
      <c r="B24" s="159" t="s">
        <v>122</v>
      </c>
      <c r="C24" s="196">
        <v>36.5</v>
      </c>
      <c r="D24" s="197">
        <v>35.5</v>
      </c>
      <c r="E24" s="200">
        <f t="shared" si="0"/>
        <v>1</v>
      </c>
      <c r="F24" s="196">
        <v>36.1</v>
      </c>
      <c r="G24" s="193">
        <v>41.4</v>
      </c>
      <c r="H24" s="192">
        <f t="shared" si="1"/>
        <v>-5.2999999999999972</v>
      </c>
      <c r="J24" s="16"/>
      <c r="K24" s="38"/>
    </row>
    <row r="25" spans="1:11" s="1" customFormat="1" ht="12" customHeight="1" x14ac:dyDescent="0.2">
      <c r="A25" s="187" t="s">
        <v>179</v>
      </c>
      <c r="B25" s="159" t="s">
        <v>123</v>
      </c>
      <c r="C25" s="196">
        <v>39</v>
      </c>
      <c r="D25" s="197">
        <v>37.5</v>
      </c>
      <c r="E25" s="200">
        <f t="shared" si="0"/>
        <v>1.5</v>
      </c>
      <c r="F25" s="196">
        <v>36.5</v>
      </c>
      <c r="G25" s="193">
        <v>41.4</v>
      </c>
      <c r="H25" s="192">
        <f t="shared" si="1"/>
        <v>-4.8999999999999986</v>
      </c>
      <c r="J25" s="16"/>
      <c r="K25" s="38"/>
    </row>
    <row r="26" spans="1:11" s="1" customFormat="1" ht="12" customHeight="1" x14ac:dyDescent="0.2">
      <c r="A26" s="187" t="s">
        <v>180</v>
      </c>
      <c r="B26" s="159" t="s">
        <v>124</v>
      </c>
      <c r="C26" s="196">
        <v>30.6</v>
      </c>
      <c r="D26" s="197">
        <v>29.4</v>
      </c>
      <c r="E26" s="200">
        <f t="shared" si="0"/>
        <v>1.2000000000000028</v>
      </c>
      <c r="F26" s="196">
        <v>31</v>
      </c>
      <c r="G26" s="193">
        <v>37.5</v>
      </c>
      <c r="H26" s="192">
        <f t="shared" si="1"/>
        <v>-6.5</v>
      </c>
      <c r="J26" s="16"/>
      <c r="K26" s="38"/>
    </row>
    <row r="27" spans="1:11" s="1" customFormat="1" ht="12" customHeight="1" x14ac:dyDescent="0.2">
      <c r="A27" s="187">
        <v>23</v>
      </c>
      <c r="B27" s="191" t="s">
        <v>109</v>
      </c>
      <c r="C27" s="196">
        <v>35.299999999999997</v>
      </c>
      <c r="D27" s="197">
        <v>30.4</v>
      </c>
      <c r="E27" s="200">
        <f t="shared" si="0"/>
        <v>4.8999999999999986</v>
      </c>
      <c r="F27" s="196">
        <v>36.700000000000003</v>
      </c>
      <c r="G27" s="193">
        <v>40.4</v>
      </c>
      <c r="H27" s="192">
        <f t="shared" si="1"/>
        <v>-3.6999999999999957</v>
      </c>
      <c r="J27" s="16"/>
      <c r="K27" s="38"/>
    </row>
    <row r="28" spans="1:11" s="1" customFormat="1" ht="12" customHeight="1" x14ac:dyDescent="0.2">
      <c r="A28" s="187" t="s">
        <v>181</v>
      </c>
      <c r="B28" s="159" t="s">
        <v>125</v>
      </c>
      <c r="C28" s="196">
        <v>28.3</v>
      </c>
      <c r="D28" s="197">
        <v>22.7</v>
      </c>
      <c r="E28" s="200">
        <f t="shared" si="0"/>
        <v>5.6000000000000014</v>
      </c>
      <c r="F28" s="196">
        <v>30.1</v>
      </c>
      <c r="G28" s="193">
        <v>33.700000000000003</v>
      </c>
      <c r="H28" s="192">
        <f t="shared" si="1"/>
        <v>-3.6000000000000014</v>
      </c>
      <c r="J28" s="16"/>
      <c r="K28" s="38"/>
    </row>
    <row r="29" spans="1:11" s="1" customFormat="1" ht="12" customHeight="1" x14ac:dyDescent="0.2">
      <c r="A29" s="187" t="s">
        <v>182</v>
      </c>
      <c r="B29" s="159" t="s">
        <v>126</v>
      </c>
      <c r="C29" s="196">
        <v>32.700000000000003</v>
      </c>
      <c r="D29" s="197">
        <v>31.4</v>
      </c>
      <c r="E29" s="200">
        <f t="shared" si="0"/>
        <v>1.3000000000000043</v>
      </c>
      <c r="F29" s="196">
        <v>33.4</v>
      </c>
      <c r="G29" s="193">
        <v>38</v>
      </c>
      <c r="H29" s="192">
        <f t="shared" si="1"/>
        <v>-4.6000000000000014</v>
      </c>
      <c r="J29" s="16"/>
      <c r="K29" s="38"/>
    </row>
    <row r="30" spans="1:11" s="1" customFormat="1" ht="12" customHeight="1" x14ac:dyDescent="0.2">
      <c r="A30" s="187">
        <v>26</v>
      </c>
      <c r="B30" s="191" t="s">
        <v>110</v>
      </c>
      <c r="C30" s="196">
        <v>35.4</v>
      </c>
      <c r="D30" s="197">
        <v>25.5</v>
      </c>
      <c r="E30" s="200">
        <f t="shared" si="0"/>
        <v>9.8999999999999986</v>
      </c>
      <c r="F30" s="196">
        <v>33.1</v>
      </c>
      <c r="G30" s="193">
        <v>33.6</v>
      </c>
      <c r="H30" s="192">
        <f t="shared" si="1"/>
        <v>-0.5</v>
      </c>
      <c r="J30" s="16"/>
      <c r="K30" s="38"/>
    </row>
    <row r="31" spans="1:11" s="1" customFormat="1" ht="12" customHeight="1" x14ac:dyDescent="0.2">
      <c r="A31" s="187">
        <v>27</v>
      </c>
      <c r="B31" s="191" t="s">
        <v>111</v>
      </c>
      <c r="C31" s="196">
        <v>38.6</v>
      </c>
      <c r="D31" s="197">
        <v>38.299999999999997</v>
      </c>
      <c r="E31" s="200">
        <f t="shared" si="0"/>
        <v>0.30000000000000426</v>
      </c>
      <c r="F31" s="196">
        <v>37.6</v>
      </c>
      <c r="G31" s="193">
        <v>42.6</v>
      </c>
      <c r="H31" s="192">
        <f t="shared" si="1"/>
        <v>-5</v>
      </c>
      <c r="J31" s="16"/>
      <c r="K31" s="38"/>
    </row>
    <row r="32" spans="1:11" s="1" customFormat="1" ht="12" customHeight="1" x14ac:dyDescent="0.2">
      <c r="A32" s="187">
        <v>28</v>
      </c>
      <c r="B32" s="191" t="s">
        <v>112</v>
      </c>
      <c r="C32" s="196">
        <v>35.1</v>
      </c>
      <c r="D32" s="197">
        <v>34.700000000000003</v>
      </c>
      <c r="E32" s="200">
        <f t="shared" si="0"/>
        <v>0.39999999999999858</v>
      </c>
      <c r="F32" s="196">
        <v>36.200000000000003</v>
      </c>
      <c r="G32" s="193">
        <v>41.6</v>
      </c>
      <c r="H32" s="192">
        <f t="shared" si="1"/>
        <v>-5.3999999999999986</v>
      </c>
      <c r="J32" s="16"/>
      <c r="K32" s="38"/>
    </row>
    <row r="33" spans="1:16" s="1" customFormat="1" ht="12" customHeight="1" x14ac:dyDescent="0.2">
      <c r="A33" s="187">
        <v>29</v>
      </c>
      <c r="B33" s="191" t="s">
        <v>113</v>
      </c>
      <c r="C33" s="196">
        <v>33.4</v>
      </c>
      <c r="D33" s="197">
        <v>28.2</v>
      </c>
      <c r="E33" s="200">
        <f t="shared" si="0"/>
        <v>5.1999999999999993</v>
      </c>
      <c r="F33" s="196">
        <v>31.1</v>
      </c>
      <c r="G33" s="193">
        <v>35.6</v>
      </c>
      <c r="H33" s="192">
        <f t="shared" si="1"/>
        <v>-4.5</v>
      </c>
      <c r="J33" s="16"/>
      <c r="K33" s="38"/>
    </row>
    <row r="34" spans="1:16" s="1" customFormat="1" ht="12" customHeight="1" x14ac:dyDescent="0.2">
      <c r="A34" s="187">
        <v>30</v>
      </c>
      <c r="B34" s="191" t="s">
        <v>114</v>
      </c>
      <c r="C34" s="196">
        <v>31.1</v>
      </c>
      <c r="D34" s="197">
        <v>27.9</v>
      </c>
      <c r="E34" s="200">
        <f t="shared" si="0"/>
        <v>3.2000000000000028</v>
      </c>
      <c r="F34" s="196">
        <v>30.4</v>
      </c>
      <c r="G34" s="193">
        <v>34.700000000000003</v>
      </c>
      <c r="H34" s="192">
        <f t="shared" si="1"/>
        <v>-4.3000000000000043</v>
      </c>
      <c r="J34" s="16"/>
      <c r="K34" s="38"/>
    </row>
    <row r="35" spans="1:16" s="1" customFormat="1" ht="12" customHeight="1" x14ac:dyDescent="0.2">
      <c r="A35" s="187">
        <v>31</v>
      </c>
      <c r="B35" s="191" t="s">
        <v>115</v>
      </c>
      <c r="C35" s="196">
        <v>33.799999999999997</v>
      </c>
      <c r="D35" s="197">
        <v>35.1</v>
      </c>
      <c r="E35" s="200">
        <f t="shared" si="0"/>
        <v>-1.3000000000000043</v>
      </c>
      <c r="F35" s="196">
        <v>34.700000000000003</v>
      </c>
      <c r="G35" s="193">
        <v>40.799999999999997</v>
      </c>
      <c r="H35" s="192">
        <f t="shared" si="1"/>
        <v>-6.0999999999999943</v>
      </c>
      <c r="J35" s="16"/>
      <c r="K35" s="38"/>
    </row>
    <row r="36" spans="1:16" s="1" customFormat="1" ht="12" customHeight="1" x14ac:dyDescent="0.2">
      <c r="A36" s="187">
        <v>32</v>
      </c>
      <c r="B36" s="191" t="s">
        <v>116</v>
      </c>
      <c r="C36" s="196">
        <v>36.200000000000003</v>
      </c>
      <c r="D36" s="197">
        <v>34.6</v>
      </c>
      <c r="E36" s="200">
        <f t="shared" si="0"/>
        <v>1.6000000000000014</v>
      </c>
      <c r="F36" s="196">
        <v>36.1</v>
      </c>
      <c r="G36" s="193">
        <v>40.9</v>
      </c>
      <c r="H36" s="192">
        <f t="shared" si="1"/>
        <v>-4.7999999999999972</v>
      </c>
      <c r="J36" s="16"/>
      <c r="K36" s="38"/>
    </row>
    <row r="37" spans="1:16" s="1" customFormat="1" ht="12" customHeight="1" x14ac:dyDescent="0.2">
      <c r="A37" s="187">
        <v>33</v>
      </c>
      <c r="B37" s="191" t="s">
        <v>117</v>
      </c>
      <c r="C37" s="196">
        <v>31.2</v>
      </c>
      <c r="D37" s="197">
        <v>27.4</v>
      </c>
      <c r="E37" s="200">
        <f t="shared" si="0"/>
        <v>3.8000000000000007</v>
      </c>
      <c r="F37" s="196">
        <v>32.1</v>
      </c>
      <c r="G37" s="193">
        <v>37.1</v>
      </c>
      <c r="H37" s="192">
        <f t="shared" si="1"/>
        <v>-5</v>
      </c>
      <c r="J37" s="16"/>
      <c r="K37" s="38"/>
    </row>
    <row r="38" spans="1:16" s="1" customFormat="1" ht="12" customHeight="1" x14ac:dyDescent="0.2">
      <c r="A38" s="187">
        <v>34</v>
      </c>
      <c r="B38" s="191" t="s">
        <v>118</v>
      </c>
      <c r="C38" s="196">
        <v>32.9</v>
      </c>
      <c r="D38" s="197">
        <v>31</v>
      </c>
      <c r="E38" s="200">
        <f t="shared" si="0"/>
        <v>1.8999999999999986</v>
      </c>
      <c r="F38" s="196">
        <v>33.700000000000003</v>
      </c>
      <c r="G38" s="193">
        <v>38.200000000000003</v>
      </c>
      <c r="H38" s="192">
        <f t="shared" si="1"/>
        <v>-4.5</v>
      </c>
      <c r="J38" s="16"/>
      <c r="K38" s="38"/>
    </row>
    <row r="39" spans="1:16" s="1" customFormat="1" ht="12" customHeight="1" x14ac:dyDescent="0.2">
      <c r="A39" s="187">
        <v>35</v>
      </c>
      <c r="B39" s="191" t="s">
        <v>119</v>
      </c>
      <c r="C39" s="196">
        <v>33.799999999999997</v>
      </c>
      <c r="D39" s="197">
        <v>36.799999999999997</v>
      </c>
      <c r="E39" s="200">
        <f t="shared" si="0"/>
        <v>-3</v>
      </c>
      <c r="F39" s="196">
        <v>31.6</v>
      </c>
      <c r="G39" s="193">
        <v>39</v>
      </c>
      <c r="H39" s="192">
        <f t="shared" si="1"/>
        <v>-7.3999999999999986</v>
      </c>
      <c r="J39" s="16"/>
      <c r="K39" s="38"/>
    </row>
    <row r="40" spans="1:16" s="1" customFormat="1" ht="12" customHeight="1" x14ac:dyDescent="0.2">
      <c r="A40" s="187">
        <v>36</v>
      </c>
      <c r="B40" s="191" t="s">
        <v>120</v>
      </c>
      <c r="C40" s="196">
        <v>32.200000000000003</v>
      </c>
      <c r="D40" s="197">
        <v>30.6</v>
      </c>
      <c r="E40" s="200">
        <f t="shared" si="0"/>
        <v>1.6000000000000014</v>
      </c>
      <c r="F40" s="196">
        <v>31</v>
      </c>
      <c r="G40" s="193">
        <v>38.299999999999997</v>
      </c>
      <c r="H40" s="192">
        <f t="shared" si="1"/>
        <v>-7.2999999999999972</v>
      </c>
      <c r="J40" s="16"/>
      <c r="K40" s="38"/>
    </row>
    <row r="41" spans="1:16" s="1" customFormat="1" x14ac:dyDescent="0.2">
      <c r="A41" s="187"/>
      <c r="B41" s="187"/>
      <c r="C41" s="18"/>
      <c r="D41" s="18"/>
      <c r="E41" s="18"/>
      <c r="F41" s="18"/>
      <c r="G41" s="18"/>
      <c r="H41" s="16"/>
      <c r="J41" s="16"/>
      <c r="K41" s="38"/>
    </row>
    <row r="42" spans="1:16" s="1" customFormat="1" x14ac:dyDescent="0.2">
      <c r="A42" s="33"/>
      <c r="B42" s="33"/>
      <c r="C42" s="16"/>
      <c r="D42" s="16"/>
      <c r="E42" s="16"/>
      <c r="F42" s="16"/>
      <c r="G42" s="16"/>
      <c r="H42" s="16"/>
      <c r="J42" s="16" t="s">
        <v>183</v>
      </c>
      <c r="K42" s="38"/>
    </row>
    <row r="43" spans="1:16" s="1" customFormat="1" x14ac:dyDescent="0.2">
      <c r="A43" s="16"/>
      <c r="B43" s="16"/>
      <c r="C43" s="16"/>
      <c r="D43" s="16"/>
      <c r="E43" s="16"/>
      <c r="F43" s="16"/>
      <c r="G43" s="16"/>
      <c r="H43" s="16"/>
      <c r="J43" s="24" t="s">
        <v>13</v>
      </c>
      <c r="K43" s="195" t="s">
        <v>184</v>
      </c>
      <c r="L43" s="201" t="s">
        <v>186</v>
      </c>
    </row>
    <row r="44" spans="1:16" s="1" customFormat="1" x14ac:dyDescent="0.2">
      <c r="A44" s="16"/>
      <c r="B44" s="16"/>
      <c r="C44" s="16"/>
      <c r="D44" s="16"/>
      <c r="E44" s="16"/>
      <c r="F44" s="16"/>
      <c r="G44" s="16"/>
      <c r="H44" s="16"/>
      <c r="J44" s="31">
        <v>1990</v>
      </c>
      <c r="K44" s="38">
        <v>26.954544994847812</v>
      </c>
      <c r="L44" s="202">
        <f>$K$53</f>
        <v>33.012440721221452</v>
      </c>
      <c r="O44" s="198"/>
      <c r="P44" s="198"/>
    </row>
    <row r="45" spans="1:16" s="1" customFormat="1" x14ac:dyDescent="0.2">
      <c r="A45" s="16"/>
      <c r="B45" s="16"/>
      <c r="C45" s="16"/>
      <c r="D45" s="16"/>
      <c r="E45" s="16"/>
      <c r="F45" s="16"/>
      <c r="G45" s="16"/>
      <c r="H45" s="16"/>
      <c r="J45" s="31">
        <v>1994</v>
      </c>
      <c r="K45" s="38">
        <v>29.452892690259127</v>
      </c>
      <c r="L45" s="202">
        <f t="shared" ref="L45:L52" si="2">$K$53</f>
        <v>33.012440721221452</v>
      </c>
      <c r="O45" s="198"/>
      <c r="P45" s="198"/>
    </row>
    <row r="46" spans="1:16" s="1" customFormat="1" x14ac:dyDescent="0.2">
      <c r="A46" s="16"/>
      <c r="B46" s="16"/>
      <c r="C46" s="16"/>
      <c r="D46" s="16"/>
      <c r="E46" s="16"/>
      <c r="F46" s="16"/>
      <c r="G46" s="16"/>
      <c r="H46" s="16"/>
      <c r="J46" s="31">
        <v>1998</v>
      </c>
      <c r="K46" s="38">
        <v>33.926717523824465</v>
      </c>
      <c r="L46" s="202">
        <f t="shared" si="2"/>
        <v>33.012440721221452</v>
      </c>
      <c r="O46" s="198"/>
      <c r="P46" s="198"/>
    </row>
    <row r="47" spans="1:16" s="1" customFormat="1" x14ac:dyDescent="0.2">
      <c r="A47" s="16"/>
      <c r="B47" s="16"/>
      <c r="C47" s="16"/>
      <c r="D47" s="16"/>
      <c r="E47" s="16"/>
      <c r="F47" s="16"/>
      <c r="G47" s="16"/>
      <c r="H47" s="16"/>
      <c r="J47" s="31">
        <v>2002</v>
      </c>
      <c r="K47" s="38">
        <v>40.308709085869687</v>
      </c>
      <c r="L47" s="202">
        <f t="shared" si="2"/>
        <v>33.012440721221452</v>
      </c>
      <c r="O47" s="198"/>
      <c r="P47" s="198"/>
    </row>
    <row r="48" spans="1:16" s="1" customFormat="1" x14ac:dyDescent="0.2">
      <c r="A48" s="16"/>
      <c r="B48" s="16"/>
      <c r="C48" s="16"/>
      <c r="D48" s="16"/>
      <c r="E48" s="16"/>
      <c r="F48" s="16"/>
      <c r="G48" s="16"/>
      <c r="H48" s="16"/>
      <c r="J48" s="31">
        <v>2006</v>
      </c>
      <c r="K48" s="38">
        <v>28.170669752798137</v>
      </c>
      <c r="L48" s="202">
        <f t="shared" si="2"/>
        <v>33.012440721221452</v>
      </c>
      <c r="O48" s="198"/>
      <c r="P48" s="198"/>
    </row>
    <row r="49" spans="1:17" s="1" customFormat="1" x14ac:dyDescent="0.2">
      <c r="A49" s="16"/>
      <c r="B49" s="16"/>
      <c r="C49" s="16"/>
      <c r="D49" s="16"/>
      <c r="E49" s="16"/>
      <c r="F49" s="16"/>
      <c r="G49" s="16"/>
      <c r="H49" s="16"/>
      <c r="J49" s="31">
        <v>2011</v>
      </c>
      <c r="K49" s="38">
        <v>33.551980078031406</v>
      </c>
      <c r="L49" s="202">
        <f t="shared" si="2"/>
        <v>33.012440721221452</v>
      </c>
      <c r="O49" s="198"/>
      <c r="P49" s="198"/>
    </row>
    <row r="50" spans="1:17" s="1" customFormat="1" x14ac:dyDescent="0.2">
      <c r="A50" s="16"/>
      <c r="B50" s="16"/>
      <c r="C50" s="16"/>
      <c r="D50" s="16"/>
      <c r="E50" s="16"/>
      <c r="F50" s="16"/>
      <c r="G50" s="16"/>
      <c r="H50" s="16"/>
      <c r="J50" s="31">
        <v>2016</v>
      </c>
      <c r="K50" s="38">
        <v>29.659665286774096</v>
      </c>
      <c r="L50" s="202">
        <f t="shared" si="2"/>
        <v>33.012440721221452</v>
      </c>
      <c r="O50" s="198"/>
      <c r="P50" s="198"/>
      <c r="Q50" s="198"/>
    </row>
    <row r="51" spans="1:17" s="1" customFormat="1" x14ac:dyDescent="0.2">
      <c r="A51" s="16"/>
      <c r="B51" s="16"/>
      <c r="C51" s="16"/>
      <c r="D51" s="16"/>
      <c r="E51" s="16"/>
      <c r="F51" s="16"/>
      <c r="G51" s="16"/>
      <c r="H51" s="16"/>
      <c r="J51" s="31">
        <v>2021</v>
      </c>
      <c r="K51" s="38">
        <v>39.586787078588365</v>
      </c>
      <c r="L51" s="202">
        <f t="shared" si="2"/>
        <v>33.012440721221452</v>
      </c>
      <c r="O51" s="198"/>
      <c r="P51" s="198"/>
      <c r="Q51" s="198"/>
    </row>
    <row r="52" spans="1:17" s="1" customFormat="1" x14ac:dyDescent="0.2">
      <c r="A52" s="16"/>
      <c r="B52" s="16"/>
      <c r="C52" s="16"/>
      <c r="D52" s="16"/>
      <c r="E52" s="16"/>
      <c r="F52" s="16"/>
      <c r="G52" s="16"/>
      <c r="H52" s="16"/>
      <c r="J52" s="31" t="s">
        <v>89</v>
      </c>
      <c r="K52" s="38">
        <f>F4</f>
        <v>35.5</v>
      </c>
      <c r="L52" s="202">
        <f t="shared" si="2"/>
        <v>33.012440721221452</v>
      </c>
    </row>
    <row r="53" spans="1:17" s="1" customFormat="1" x14ac:dyDescent="0.2">
      <c r="A53" s="16"/>
      <c r="B53" s="16"/>
      <c r="C53" s="16"/>
      <c r="D53" s="16"/>
      <c r="E53" s="16"/>
      <c r="F53" s="16"/>
      <c r="G53" s="16"/>
      <c r="H53" s="16"/>
      <c r="J53" s="33" t="s">
        <v>146</v>
      </c>
      <c r="K53" s="180">
        <f>SUM(K44:K52)/9</f>
        <v>33.012440721221452</v>
      </c>
    </row>
    <row r="54" spans="1:17" s="1" customFormat="1" x14ac:dyDescent="0.2">
      <c r="A54" s="16"/>
      <c r="B54" s="16"/>
      <c r="C54" s="16"/>
      <c r="D54" s="16"/>
      <c r="E54" s="16"/>
      <c r="F54" s="16"/>
      <c r="G54" s="16"/>
      <c r="H54" s="16"/>
      <c r="J54" s="16"/>
      <c r="K54" s="38"/>
    </row>
    <row r="55" spans="1:17" s="1" customFormat="1" x14ac:dyDescent="0.2">
      <c r="A55" s="16"/>
      <c r="B55" s="16"/>
      <c r="C55" s="16"/>
      <c r="D55" s="16"/>
      <c r="E55" s="16"/>
      <c r="F55" s="16"/>
      <c r="G55" s="16"/>
      <c r="H55" s="16"/>
      <c r="J55" s="16"/>
      <c r="K55" s="38"/>
    </row>
    <row r="56" spans="1:17" s="1" customFormat="1" x14ac:dyDescent="0.2">
      <c r="A56" s="16"/>
      <c r="B56" s="16"/>
      <c r="C56" s="16"/>
      <c r="D56" s="16"/>
      <c r="E56" s="16"/>
      <c r="F56" s="16"/>
      <c r="G56" s="16"/>
      <c r="H56" s="16"/>
      <c r="J56" s="16"/>
      <c r="K56" s="38"/>
    </row>
    <row r="57" spans="1:17" s="1" customFormat="1" x14ac:dyDescent="0.2">
      <c r="A57" s="16"/>
      <c r="B57" s="16"/>
      <c r="C57" s="16"/>
      <c r="D57" s="16"/>
      <c r="E57" s="16"/>
      <c r="F57" s="16"/>
      <c r="G57" s="16"/>
      <c r="H57" s="16"/>
      <c r="J57" s="16"/>
      <c r="K57" s="38"/>
    </row>
    <row r="58" spans="1:17" x14ac:dyDescent="0.2">
      <c r="A58" s="16"/>
      <c r="B58" s="16"/>
      <c r="C58" s="16"/>
      <c r="D58" s="16"/>
      <c r="E58" s="16"/>
      <c r="F58" s="16"/>
      <c r="G58" s="16"/>
      <c r="H58" s="16"/>
    </row>
    <row r="59" spans="1:17" x14ac:dyDescent="0.2">
      <c r="A59" s="16"/>
      <c r="B59" s="16"/>
      <c r="C59" s="16"/>
      <c r="D59" s="16"/>
      <c r="E59" s="16"/>
      <c r="F59" s="16"/>
      <c r="G59" s="16"/>
      <c r="H59" s="16"/>
    </row>
    <row r="60" spans="1:17" x14ac:dyDescent="0.2">
      <c r="A60" s="16"/>
      <c r="B60" s="16"/>
      <c r="C60" s="16"/>
      <c r="D60" s="16"/>
      <c r="E60" s="16"/>
      <c r="F60" s="16"/>
      <c r="G60" s="16"/>
      <c r="H60" s="16"/>
    </row>
    <row r="61" spans="1:17" x14ac:dyDescent="0.2">
      <c r="A61" s="16"/>
      <c r="B61" s="16"/>
      <c r="C61" s="16"/>
      <c r="D61" s="16"/>
      <c r="E61" s="16"/>
      <c r="F61" s="16"/>
      <c r="G61" s="16"/>
      <c r="H61" s="16"/>
    </row>
    <row r="62" spans="1:17" x14ac:dyDescent="0.2">
      <c r="A62" s="16"/>
      <c r="B62" s="16"/>
      <c r="C62" s="16"/>
      <c r="D62" s="16"/>
      <c r="E62" s="16"/>
      <c r="F62" s="16"/>
      <c r="G62" s="16"/>
      <c r="H62" s="16"/>
    </row>
    <row r="63" spans="1:17" x14ac:dyDescent="0.2">
      <c r="A63" s="16"/>
      <c r="B63" s="16"/>
      <c r="C63" s="16"/>
      <c r="D63" s="16"/>
      <c r="E63" s="16"/>
      <c r="F63" s="16"/>
      <c r="G63" s="16"/>
      <c r="H63" s="16"/>
    </row>
    <row r="64" spans="1:17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  <row r="74" spans="1:8" x14ac:dyDescent="0.2">
      <c r="A74" s="16"/>
      <c r="B74" s="16"/>
      <c r="C74" s="16"/>
      <c r="D74" s="16"/>
      <c r="E74" s="16"/>
      <c r="F74" s="16"/>
      <c r="G74" s="16"/>
      <c r="H74" s="16"/>
    </row>
    <row r="75" spans="1:8" x14ac:dyDescent="0.2">
      <c r="A75" s="16"/>
      <c r="B75" s="16"/>
      <c r="C75" s="16"/>
      <c r="D75" s="16"/>
      <c r="E75" s="16"/>
      <c r="F75" s="16"/>
      <c r="G75" s="16"/>
      <c r="H75" s="16"/>
    </row>
    <row r="76" spans="1:8" x14ac:dyDescent="0.2">
      <c r="A76" s="16"/>
      <c r="B76" s="16"/>
      <c r="C76" s="16"/>
      <c r="D76" s="16"/>
      <c r="E76" s="16"/>
      <c r="F76" s="16"/>
      <c r="G76" s="16"/>
      <c r="H76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6"/>
  <sheetViews>
    <sheetView topLeftCell="A10" zoomScale="140" zoomScaleNormal="140" workbookViewId="0">
      <selection activeCell="J34" sqref="J34"/>
    </sheetView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62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286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275</v>
      </c>
      <c r="D3" s="124" t="s">
        <v>276</v>
      </c>
      <c r="E3" s="124" t="s">
        <v>277</v>
      </c>
      <c r="F3" s="124" t="s">
        <v>278</v>
      </c>
      <c r="G3" s="124" t="s">
        <v>279</v>
      </c>
      <c r="H3" s="124" t="s">
        <v>280</v>
      </c>
    </row>
    <row r="4" spans="1:11" s="33" customFormat="1" ht="18" customHeight="1" x14ac:dyDescent="0.2">
      <c r="A4" s="190" t="s">
        <v>26</v>
      </c>
      <c r="B4" s="165"/>
      <c r="C4" s="194">
        <v>39.5</v>
      </c>
      <c r="D4" s="194">
        <v>18</v>
      </c>
      <c r="E4" s="199">
        <f>C4-D4</f>
        <v>21.5</v>
      </c>
      <c r="F4" s="194">
        <v>38.200000000000003</v>
      </c>
      <c r="G4" s="194">
        <v>16.7</v>
      </c>
      <c r="H4" s="194">
        <f>F4-G4</f>
        <v>21.500000000000004</v>
      </c>
      <c r="J4" s="246"/>
    </row>
    <row r="5" spans="1:11" s="16" customFormat="1" ht="12" customHeight="1" x14ac:dyDescent="0.2">
      <c r="A5" s="187">
        <v>1</v>
      </c>
      <c r="B5" s="191" t="s">
        <v>92</v>
      </c>
      <c r="C5" s="196">
        <v>29.1</v>
      </c>
      <c r="D5" s="192">
        <v>13.1</v>
      </c>
      <c r="E5" s="200">
        <f>C5-D5</f>
        <v>16</v>
      </c>
      <c r="F5" s="196">
        <v>28.4</v>
      </c>
      <c r="G5" s="192">
        <v>12.4</v>
      </c>
      <c r="H5" s="192">
        <f>F5-G5</f>
        <v>15.999999999999998</v>
      </c>
    </row>
    <row r="6" spans="1:11" s="1" customFormat="1" ht="12" customHeight="1" x14ac:dyDescent="0.2">
      <c r="A6" s="187">
        <v>2</v>
      </c>
      <c r="B6" s="191" t="s">
        <v>93</v>
      </c>
      <c r="C6" s="196">
        <v>37.9</v>
      </c>
      <c r="D6" s="197">
        <v>17.8</v>
      </c>
      <c r="E6" s="200">
        <f t="shared" ref="E6:E40" si="0">C6-D6</f>
        <v>20.099999999999998</v>
      </c>
      <c r="F6" s="196">
        <v>36.799999999999997</v>
      </c>
      <c r="G6" s="193">
        <v>16.399999999999999</v>
      </c>
      <c r="H6" s="192">
        <f t="shared" ref="H6:H40" si="1">F6-G6</f>
        <v>20.399999999999999</v>
      </c>
      <c r="J6" s="16"/>
      <c r="K6" s="38"/>
    </row>
    <row r="7" spans="1:11" s="1" customFormat="1" ht="12" customHeight="1" x14ac:dyDescent="0.2">
      <c r="A7" s="187">
        <v>3</v>
      </c>
      <c r="B7" s="191" t="s">
        <v>94</v>
      </c>
      <c r="C7" s="196">
        <v>37.5</v>
      </c>
      <c r="D7" s="197">
        <v>17.7</v>
      </c>
      <c r="E7" s="200">
        <f t="shared" si="0"/>
        <v>19.8</v>
      </c>
      <c r="F7" s="196">
        <v>35.5</v>
      </c>
      <c r="G7" s="193">
        <v>16.2</v>
      </c>
      <c r="H7" s="192">
        <f t="shared" si="1"/>
        <v>19.3</v>
      </c>
      <c r="J7" s="16"/>
      <c r="K7" s="38"/>
    </row>
    <row r="8" spans="1:11" s="1" customFormat="1" ht="12" customHeight="1" x14ac:dyDescent="0.2">
      <c r="A8" s="187">
        <v>4</v>
      </c>
      <c r="B8" s="191" t="s">
        <v>95</v>
      </c>
      <c r="C8" s="196">
        <v>35.4</v>
      </c>
      <c r="D8" s="197">
        <v>15.8</v>
      </c>
      <c r="E8" s="200">
        <f t="shared" si="0"/>
        <v>19.599999999999998</v>
      </c>
      <c r="F8" s="196">
        <v>33.200000000000003</v>
      </c>
      <c r="G8" s="193">
        <v>14.1</v>
      </c>
      <c r="H8" s="192">
        <f t="shared" si="1"/>
        <v>19.100000000000001</v>
      </c>
      <c r="J8" s="16"/>
      <c r="K8" s="38"/>
    </row>
    <row r="9" spans="1:11" s="1" customFormat="1" ht="12" customHeight="1" x14ac:dyDescent="0.2">
      <c r="A9" s="187">
        <v>5</v>
      </c>
      <c r="B9" s="191" t="s">
        <v>96</v>
      </c>
      <c r="C9" s="196">
        <v>30.8</v>
      </c>
      <c r="D9" s="197">
        <v>13.1</v>
      </c>
      <c r="E9" s="200">
        <f t="shared" si="0"/>
        <v>17.700000000000003</v>
      </c>
      <c r="F9" s="196">
        <v>29.3</v>
      </c>
      <c r="G9" s="193">
        <v>11.8</v>
      </c>
      <c r="H9" s="192">
        <f t="shared" si="1"/>
        <v>17.5</v>
      </c>
      <c r="J9" s="16"/>
      <c r="K9" s="38"/>
    </row>
    <row r="10" spans="1:11" s="1" customFormat="1" ht="12" customHeight="1" x14ac:dyDescent="0.2">
      <c r="A10" s="187">
        <v>6</v>
      </c>
      <c r="B10" s="191" t="s">
        <v>97</v>
      </c>
      <c r="C10" s="196">
        <v>17.5</v>
      </c>
      <c r="D10" s="197">
        <v>8.1</v>
      </c>
      <c r="E10" s="200">
        <f t="shared" si="0"/>
        <v>9.4</v>
      </c>
      <c r="F10" s="196">
        <v>17.2</v>
      </c>
      <c r="G10" s="193">
        <v>7.4</v>
      </c>
      <c r="H10" s="192">
        <f t="shared" si="1"/>
        <v>9.7999999999999989</v>
      </c>
      <c r="J10" s="16"/>
      <c r="K10" s="38"/>
    </row>
    <row r="11" spans="1:11" s="1" customFormat="1" ht="12" customHeight="1" x14ac:dyDescent="0.2">
      <c r="A11" s="187">
        <v>7</v>
      </c>
      <c r="B11" s="191" t="s">
        <v>98</v>
      </c>
      <c r="C11" s="196">
        <v>25.7</v>
      </c>
      <c r="D11" s="197">
        <v>11.3</v>
      </c>
      <c r="E11" s="200">
        <f t="shared" si="0"/>
        <v>14.399999999999999</v>
      </c>
      <c r="F11" s="196">
        <v>25.5</v>
      </c>
      <c r="G11" s="193">
        <v>10.8</v>
      </c>
      <c r="H11" s="192">
        <f t="shared" si="1"/>
        <v>14.7</v>
      </c>
      <c r="J11" s="16"/>
      <c r="K11" s="38"/>
    </row>
    <row r="12" spans="1:11" s="1" customFormat="1" ht="12" customHeight="1" x14ac:dyDescent="0.2">
      <c r="A12" s="187">
        <v>8</v>
      </c>
      <c r="B12" s="191" t="s">
        <v>99</v>
      </c>
      <c r="C12" s="196">
        <v>28.2</v>
      </c>
      <c r="D12" s="197">
        <v>11.2</v>
      </c>
      <c r="E12" s="200">
        <f t="shared" si="0"/>
        <v>17</v>
      </c>
      <c r="F12" s="196">
        <v>26.8</v>
      </c>
      <c r="G12" s="193">
        <v>11.9</v>
      </c>
      <c r="H12" s="192">
        <f t="shared" si="1"/>
        <v>14.9</v>
      </c>
      <c r="J12" s="16"/>
      <c r="K12" s="38"/>
    </row>
    <row r="13" spans="1:11" s="1" customFormat="1" ht="12" customHeight="1" x14ac:dyDescent="0.2">
      <c r="A13" s="187">
        <v>9</v>
      </c>
      <c r="B13" s="191" t="s">
        <v>100</v>
      </c>
      <c r="C13" s="196">
        <v>36.799999999999997</v>
      </c>
      <c r="D13" s="197">
        <v>17.5</v>
      </c>
      <c r="E13" s="200">
        <f t="shared" si="0"/>
        <v>19.299999999999997</v>
      </c>
      <c r="F13" s="196">
        <v>35.299999999999997</v>
      </c>
      <c r="G13" s="193">
        <v>15.7</v>
      </c>
      <c r="H13" s="192">
        <f t="shared" si="1"/>
        <v>19.599999999999998</v>
      </c>
      <c r="J13" s="16"/>
      <c r="K13" s="38"/>
    </row>
    <row r="14" spans="1:11" s="1" customFormat="1" ht="12" customHeight="1" x14ac:dyDescent="0.2">
      <c r="A14" s="187">
        <v>10</v>
      </c>
      <c r="B14" s="191" t="s">
        <v>101</v>
      </c>
      <c r="C14" s="196">
        <v>33.4</v>
      </c>
      <c r="D14" s="197">
        <v>12.8</v>
      </c>
      <c r="E14" s="200">
        <f t="shared" si="0"/>
        <v>20.599999999999998</v>
      </c>
      <c r="F14" s="196">
        <v>32.299999999999997</v>
      </c>
      <c r="G14" s="193">
        <v>12.4</v>
      </c>
      <c r="H14" s="192">
        <f t="shared" si="1"/>
        <v>19.899999999999999</v>
      </c>
      <c r="J14" s="16"/>
      <c r="K14" s="38"/>
    </row>
    <row r="15" spans="1:11" s="1" customFormat="1" ht="12" customHeight="1" x14ac:dyDescent="0.2">
      <c r="A15" s="187">
        <v>11</v>
      </c>
      <c r="B15" s="191" t="s">
        <v>102</v>
      </c>
      <c r="C15" s="196">
        <v>35.799999999999997</v>
      </c>
      <c r="D15" s="197">
        <v>16.600000000000001</v>
      </c>
      <c r="E15" s="200">
        <f t="shared" si="0"/>
        <v>19.199999999999996</v>
      </c>
      <c r="F15" s="196">
        <v>35.4</v>
      </c>
      <c r="G15" s="193">
        <v>15.4</v>
      </c>
      <c r="H15" s="192">
        <f t="shared" si="1"/>
        <v>20</v>
      </c>
      <c r="J15" s="16"/>
      <c r="K15" s="38"/>
    </row>
    <row r="16" spans="1:11" s="1" customFormat="1" ht="12" customHeight="1" x14ac:dyDescent="0.2">
      <c r="A16" s="187">
        <v>12</v>
      </c>
      <c r="B16" s="191" t="s">
        <v>103</v>
      </c>
      <c r="C16" s="196">
        <v>34.700000000000003</v>
      </c>
      <c r="D16" s="197">
        <v>16.2</v>
      </c>
      <c r="E16" s="200">
        <f t="shared" si="0"/>
        <v>18.500000000000004</v>
      </c>
      <c r="F16" s="196">
        <v>33.5</v>
      </c>
      <c r="G16" s="193">
        <v>15</v>
      </c>
      <c r="H16" s="192">
        <f t="shared" si="1"/>
        <v>18.5</v>
      </c>
      <c r="J16" s="16"/>
      <c r="K16" s="38"/>
    </row>
    <row r="17" spans="1:11" s="1" customFormat="1" ht="24" customHeight="1" x14ac:dyDescent="0.2">
      <c r="A17" s="138" t="s">
        <v>127</v>
      </c>
      <c r="B17" s="159" t="s">
        <v>185</v>
      </c>
      <c r="C17" s="196">
        <v>54.1</v>
      </c>
      <c r="D17" s="197">
        <v>27.4</v>
      </c>
      <c r="E17" s="200">
        <f t="shared" si="0"/>
        <v>26.700000000000003</v>
      </c>
      <c r="F17" s="196">
        <v>51.7</v>
      </c>
      <c r="G17" s="193">
        <v>24</v>
      </c>
      <c r="H17" s="192">
        <f t="shared" si="1"/>
        <v>27.700000000000003</v>
      </c>
      <c r="J17" s="16"/>
      <c r="K17" s="38"/>
    </row>
    <row r="18" spans="1:11" s="1" customFormat="1" ht="12" customHeight="1" x14ac:dyDescent="0.2">
      <c r="A18" s="187" t="s">
        <v>177</v>
      </c>
      <c r="B18" s="159" t="s">
        <v>121</v>
      </c>
      <c r="C18" s="196">
        <v>47.3</v>
      </c>
      <c r="D18" s="197">
        <v>22.6</v>
      </c>
      <c r="E18" s="200">
        <f t="shared" si="0"/>
        <v>24.699999999999996</v>
      </c>
      <c r="F18" s="196">
        <v>46.5</v>
      </c>
      <c r="G18" s="193">
        <v>21</v>
      </c>
      <c r="H18" s="192">
        <f t="shared" si="1"/>
        <v>25.5</v>
      </c>
      <c r="J18" s="16"/>
      <c r="K18" s="38"/>
    </row>
    <row r="19" spans="1:11" s="1" customFormat="1" ht="12" customHeight="1" x14ac:dyDescent="0.2">
      <c r="A19" s="187">
        <v>15</v>
      </c>
      <c r="B19" s="191" t="s">
        <v>104</v>
      </c>
      <c r="C19" s="196">
        <v>45.9</v>
      </c>
      <c r="D19" s="197">
        <v>22.3</v>
      </c>
      <c r="E19" s="200">
        <f t="shared" si="0"/>
        <v>23.599999999999998</v>
      </c>
      <c r="F19" s="196">
        <v>43.7</v>
      </c>
      <c r="G19" s="193">
        <v>19.7</v>
      </c>
      <c r="H19" s="192">
        <f t="shared" si="1"/>
        <v>24.000000000000004</v>
      </c>
      <c r="J19" s="16"/>
      <c r="K19" s="38"/>
    </row>
    <row r="20" spans="1:11" s="1" customFormat="1" ht="12" customHeight="1" x14ac:dyDescent="0.2">
      <c r="A20" s="187">
        <v>16</v>
      </c>
      <c r="B20" s="191" t="s">
        <v>105</v>
      </c>
      <c r="C20" s="196">
        <v>42</v>
      </c>
      <c r="D20" s="197">
        <v>19.399999999999999</v>
      </c>
      <c r="E20" s="200">
        <f t="shared" si="0"/>
        <v>22.6</v>
      </c>
      <c r="F20" s="196">
        <v>40.5</v>
      </c>
      <c r="G20" s="193">
        <v>17.600000000000001</v>
      </c>
      <c r="H20" s="192">
        <f t="shared" si="1"/>
        <v>22.9</v>
      </c>
      <c r="J20" s="16"/>
      <c r="K20" s="38"/>
    </row>
    <row r="21" spans="1:11" s="1" customFormat="1" ht="12" customHeight="1" x14ac:dyDescent="0.2">
      <c r="A21" s="187">
        <v>17</v>
      </c>
      <c r="B21" s="191" t="s">
        <v>106</v>
      </c>
      <c r="C21" s="196">
        <v>39.4</v>
      </c>
      <c r="D21" s="197">
        <v>14.8</v>
      </c>
      <c r="E21" s="200">
        <f t="shared" si="0"/>
        <v>24.599999999999998</v>
      </c>
      <c r="F21" s="196">
        <v>39.1</v>
      </c>
      <c r="G21" s="193">
        <v>14.3</v>
      </c>
      <c r="H21" s="192">
        <f t="shared" si="1"/>
        <v>24.8</v>
      </c>
      <c r="J21" s="16"/>
      <c r="K21" s="38"/>
    </row>
    <row r="22" spans="1:11" s="1" customFormat="1" ht="12" customHeight="1" x14ac:dyDescent="0.2">
      <c r="A22" s="187">
        <v>18</v>
      </c>
      <c r="B22" s="191" t="s">
        <v>107</v>
      </c>
      <c r="C22" s="196">
        <v>41.3</v>
      </c>
      <c r="D22" s="197">
        <v>16.5</v>
      </c>
      <c r="E22" s="200">
        <f t="shared" si="0"/>
        <v>24.799999999999997</v>
      </c>
      <c r="F22" s="196">
        <v>39.700000000000003</v>
      </c>
      <c r="G22" s="193">
        <v>15.2</v>
      </c>
      <c r="H22" s="192">
        <f t="shared" si="1"/>
        <v>24.500000000000004</v>
      </c>
      <c r="J22" s="16"/>
      <c r="K22" s="38"/>
    </row>
    <row r="23" spans="1:11" s="1" customFormat="1" ht="12" customHeight="1" x14ac:dyDescent="0.2">
      <c r="A23" s="187">
        <v>19</v>
      </c>
      <c r="B23" s="191" t="s">
        <v>108</v>
      </c>
      <c r="C23" s="196">
        <v>44.5</v>
      </c>
      <c r="D23" s="197">
        <v>18.8</v>
      </c>
      <c r="E23" s="200">
        <f t="shared" si="0"/>
        <v>25.7</v>
      </c>
      <c r="F23" s="196">
        <v>41.5</v>
      </c>
      <c r="G23" s="193">
        <v>17.899999999999999</v>
      </c>
      <c r="H23" s="192">
        <f t="shared" si="1"/>
        <v>23.6</v>
      </c>
      <c r="J23" s="16"/>
      <c r="K23" s="38"/>
    </row>
    <row r="24" spans="1:11" s="1" customFormat="1" ht="12" customHeight="1" x14ac:dyDescent="0.2">
      <c r="A24" s="187" t="s">
        <v>178</v>
      </c>
      <c r="B24" s="159" t="s">
        <v>122</v>
      </c>
      <c r="C24" s="196">
        <v>43.3</v>
      </c>
      <c r="D24" s="197">
        <v>18.899999999999999</v>
      </c>
      <c r="E24" s="200">
        <f t="shared" si="0"/>
        <v>24.4</v>
      </c>
      <c r="F24" s="196">
        <v>41.8</v>
      </c>
      <c r="G24" s="193">
        <v>18.5</v>
      </c>
      <c r="H24" s="192">
        <f t="shared" si="1"/>
        <v>23.299999999999997</v>
      </c>
      <c r="J24" s="16"/>
      <c r="K24" s="38"/>
    </row>
    <row r="25" spans="1:11" s="1" customFormat="1" ht="12" customHeight="1" x14ac:dyDescent="0.2">
      <c r="A25" s="187" t="s">
        <v>179</v>
      </c>
      <c r="B25" s="159" t="s">
        <v>123</v>
      </c>
      <c r="C25" s="196">
        <v>40.700000000000003</v>
      </c>
      <c r="D25" s="197">
        <v>18.399999999999999</v>
      </c>
      <c r="E25" s="200">
        <f t="shared" si="0"/>
        <v>22.300000000000004</v>
      </c>
      <c r="F25" s="196">
        <v>39.200000000000003</v>
      </c>
      <c r="G25" s="193">
        <v>17.5</v>
      </c>
      <c r="H25" s="192">
        <f t="shared" si="1"/>
        <v>21.700000000000003</v>
      </c>
      <c r="J25" s="16"/>
      <c r="K25" s="38"/>
    </row>
    <row r="26" spans="1:11" s="1" customFormat="1" ht="12" customHeight="1" x14ac:dyDescent="0.2">
      <c r="A26" s="187" t="s">
        <v>180</v>
      </c>
      <c r="B26" s="159" t="s">
        <v>124</v>
      </c>
      <c r="C26" s="196">
        <v>50.6</v>
      </c>
      <c r="D26" s="197">
        <v>24</v>
      </c>
      <c r="E26" s="200">
        <f t="shared" si="0"/>
        <v>26.6</v>
      </c>
      <c r="F26" s="196">
        <v>48.9</v>
      </c>
      <c r="G26" s="193">
        <v>22.4</v>
      </c>
      <c r="H26" s="192">
        <f t="shared" si="1"/>
        <v>26.5</v>
      </c>
      <c r="J26" s="16"/>
      <c r="K26" s="38"/>
    </row>
    <row r="27" spans="1:11" s="1" customFormat="1" ht="12" customHeight="1" x14ac:dyDescent="0.2">
      <c r="A27" s="187">
        <v>23</v>
      </c>
      <c r="B27" s="191" t="s">
        <v>109</v>
      </c>
      <c r="C27" s="196">
        <v>40.6</v>
      </c>
      <c r="D27" s="197">
        <v>17.8</v>
      </c>
      <c r="E27" s="200">
        <f t="shared" si="0"/>
        <v>22.8</v>
      </c>
      <c r="F27" s="196">
        <v>39.1</v>
      </c>
      <c r="G27" s="193">
        <v>17.100000000000001</v>
      </c>
      <c r="H27" s="192">
        <f t="shared" si="1"/>
        <v>22</v>
      </c>
      <c r="J27" s="16"/>
      <c r="K27" s="38"/>
    </row>
    <row r="28" spans="1:11" s="1" customFormat="1" ht="12" customHeight="1" x14ac:dyDescent="0.2">
      <c r="A28" s="187" t="s">
        <v>181</v>
      </c>
      <c r="B28" s="159" t="s">
        <v>125</v>
      </c>
      <c r="C28" s="196">
        <v>47.6</v>
      </c>
      <c r="D28" s="197">
        <v>22.7</v>
      </c>
      <c r="E28" s="200">
        <f t="shared" si="0"/>
        <v>24.900000000000002</v>
      </c>
      <c r="F28" s="196">
        <v>46.6</v>
      </c>
      <c r="G28" s="193">
        <v>21.5</v>
      </c>
      <c r="H28" s="192">
        <f t="shared" si="1"/>
        <v>25.1</v>
      </c>
      <c r="J28" s="16"/>
      <c r="K28" s="38"/>
    </row>
    <row r="29" spans="1:11" s="1" customFormat="1" ht="12" customHeight="1" x14ac:dyDescent="0.2">
      <c r="A29" s="187" t="s">
        <v>182</v>
      </c>
      <c r="B29" s="159" t="s">
        <v>126</v>
      </c>
      <c r="C29" s="196">
        <v>45.1</v>
      </c>
      <c r="D29" s="197">
        <v>22.3</v>
      </c>
      <c r="E29" s="200">
        <f t="shared" si="0"/>
        <v>22.8</v>
      </c>
      <c r="F29" s="196">
        <v>43.4</v>
      </c>
      <c r="G29" s="193">
        <v>20.7</v>
      </c>
      <c r="H29" s="192">
        <f t="shared" si="1"/>
        <v>22.7</v>
      </c>
      <c r="J29" s="16"/>
      <c r="K29" s="38"/>
    </row>
    <row r="30" spans="1:11" s="1" customFormat="1" ht="12" customHeight="1" x14ac:dyDescent="0.2">
      <c r="A30" s="187">
        <v>26</v>
      </c>
      <c r="B30" s="191" t="s">
        <v>110</v>
      </c>
      <c r="C30" s="196">
        <v>34.9</v>
      </c>
      <c r="D30" s="197">
        <v>16.2</v>
      </c>
      <c r="E30" s="200">
        <f t="shared" si="0"/>
        <v>18.7</v>
      </c>
      <c r="F30" s="196">
        <v>33.700000000000003</v>
      </c>
      <c r="G30" s="193">
        <v>15.8</v>
      </c>
      <c r="H30" s="192">
        <f t="shared" si="1"/>
        <v>17.900000000000002</v>
      </c>
      <c r="J30" s="16"/>
      <c r="K30" s="38"/>
    </row>
    <row r="31" spans="1:11" s="1" customFormat="1" ht="12" customHeight="1" x14ac:dyDescent="0.2">
      <c r="A31" s="187">
        <v>27</v>
      </c>
      <c r="B31" s="191" t="s">
        <v>111</v>
      </c>
      <c r="C31" s="196">
        <v>37.4</v>
      </c>
      <c r="D31" s="197">
        <v>15.2</v>
      </c>
      <c r="E31" s="200">
        <f t="shared" si="0"/>
        <v>22.2</v>
      </c>
      <c r="F31" s="196">
        <v>36.5</v>
      </c>
      <c r="G31" s="193">
        <v>13.9</v>
      </c>
      <c r="H31" s="192">
        <f t="shared" si="1"/>
        <v>22.6</v>
      </c>
      <c r="J31" s="16"/>
      <c r="K31" s="38"/>
    </row>
    <row r="32" spans="1:11" s="1" customFormat="1" ht="12" customHeight="1" x14ac:dyDescent="0.2">
      <c r="A32" s="187">
        <v>28</v>
      </c>
      <c r="B32" s="191" t="s">
        <v>112</v>
      </c>
      <c r="C32" s="196">
        <v>41.6</v>
      </c>
      <c r="D32" s="197">
        <v>18.3</v>
      </c>
      <c r="E32" s="200">
        <f t="shared" si="0"/>
        <v>23.3</v>
      </c>
      <c r="F32" s="196">
        <v>39.799999999999997</v>
      </c>
      <c r="G32" s="193">
        <v>16.899999999999999</v>
      </c>
      <c r="H32" s="192">
        <f t="shared" si="1"/>
        <v>22.9</v>
      </c>
      <c r="J32" s="16"/>
      <c r="K32" s="38"/>
    </row>
    <row r="33" spans="1:16" s="1" customFormat="1" ht="12" customHeight="1" x14ac:dyDescent="0.2">
      <c r="A33" s="187">
        <v>29</v>
      </c>
      <c r="B33" s="191" t="s">
        <v>113</v>
      </c>
      <c r="C33" s="196">
        <v>48.9</v>
      </c>
      <c r="D33" s="197">
        <v>23.6</v>
      </c>
      <c r="E33" s="200">
        <f t="shared" si="0"/>
        <v>25.299999999999997</v>
      </c>
      <c r="F33" s="196">
        <v>47.4</v>
      </c>
      <c r="G33" s="193">
        <v>21.3</v>
      </c>
      <c r="H33" s="192">
        <f t="shared" si="1"/>
        <v>26.099999999999998</v>
      </c>
      <c r="J33" s="16"/>
      <c r="K33" s="38"/>
    </row>
    <row r="34" spans="1:16" s="1" customFormat="1" ht="12" customHeight="1" x14ac:dyDescent="0.2">
      <c r="A34" s="187">
        <v>30</v>
      </c>
      <c r="B34" s="191" t="s">
        <v>114</v>
      </c>
      <c r="C34" s="196">
        <v>50.4</v>
      </c>
      <c r="D34" s="197">
        <v>25.5</v>
      </c>
      <c r="E34" s="200">
        <f t="shared" si="0"/>
        <v>24.9</v>
      </c>
      <c r="F34" s="196">
        <v>49</v>
      </c>
      <c r="G34" s="193">
        <v>23.7</v>
      </c>
      <c r="H34" s="192">
        <f t="shared" si="1"/>
        <v>25.3</v>
      </c>
      <c r="J34" s="16"/>
      <c r="K34" s="38"/>
    </row>
    <row r="35" spans="1:16" s="1" customFormat="1" ht="12" customHeight="1" x14ac:dyDescent="0.2">
      <c r="A35" s="187">
        <v>31</v>
      </c>
      <c r="B35" s="191" t="s">
        <v>115</v>
      </c>
      <c r="C35" s="196">
        <v>44.2</v>
      </c>
      <c r="D35" s="197">
        <v>19.600000000000001</v>
      </c>
      <c r="E35" s="200">
        <f t="shared" si="0"/>
        <v>24.6</v>
      </c>
      <c r="F35" s="196">
        <v>42.7</v>
      </c>
      <c r="G35" s="193">
        <v>18.5</v>
      </c>
      <c r="H35" s="192">
        <f t="shared" si="1"/>
        <v>24.200000000000003</v>
      </c>
      <c r="J35" s="16"/>
      <c r="K35" s="38"/>
    </row>
    <row r="36" spans="1:16" s="1" customFormat="1" ht="12" customHeight="1" x14ac:dyDescent="0.2">
      <c r="A36" s="187">
        <v>32</v>
      </c>
      <c r="B36" s="191" t="s">
        <v>116</v>
      </c>
      <c r="C36" s="196">
        <v>41.8</v>
      </c>
      <c r="D36" s="197">
        <v>17.399999999999999</v>
      </c>
      <c r="E36" s="200">
        <f t="shared" si="0"/>
        <v>24.4</v>
      </c>
      <c r="F36" s="196">
        <v>40.4</v>
      </c>
      <c r="G36" s="193">
        <v>16.5</v>
      </c>
      <c r="H36" s="192">
        <f t="shared" si="1"/>
        <v>23.9</v>
      </c>
      <c r="J36" s="16"/>
      <c r="K36" s="38"/>
    </row>
    <row r="37" spans="1:16" s="1" customFormat="1" ht="12" customHeight="1" x14ac:dyDescent="0.2">
      <c r="A37" s="187">
        <v>33</v>
      </c>
      <c r="B37" s="191" t="s">
        <v>117</v>
      </c>
      <c r="C37" s="196">
        <v>44.3</v>
      </c>
      <c r="D37" s="197">
        <v>20.8</v>
      </c>
      <c r="E37" s="200">
        <f t="shared" si="0"/>
        <v>23.499999999999996</v>
      </c>
      <c r="F37" s="196">
        <v>43.7</v>
      </c>
      <c r="G37" s="193">
        <v>19.7</v>
      </c>
      <c r="H37" s="192">
        <f t="shared" si="1"/>
        <v>24.000000000000004</v>
      </c>
      <c r="J37" s="16"/>
      <c r="K37" s="38"/>
    </row>
    <row r="38" spans="1:16" s="1" customFormat="1" ht="12" customHeight="1" x14ac:dyDescent="0.2">
      <c r="A38" s="187">
        <v>34</v>
      </c>
      <c r="B38" s="191" t="s">
        <v>118</v>
      </c>
      <c r="C38" s="196">
        <v>41.6</v>
      </c>
      <c r="D38" s="197">
        <v>19.7</v>
      </c>
      <c r="E38" s="200">
        <f t="shared" si="0"/>
        <v>21.900000000000002</v>
      </c>
      <c r="F38" s="196">
        <v>41.7</v>
      </c>
      <c r="G38" s="193">
        <v>17.8</v>
      </c>
      <c r="H38" s="192">
        <f t="shared" si="1"/>
        <v>23.900000000000002</v>
      </c>
      <c r="J38" s="16"/>
      <c r="K38" s="38"/>
    </row>
    <row r="39" spans="1:16" s="1" customFormat="1" ht="12" customHeight="1" x14ac:dyDescent="0.2">
      <c r="A39" s="187">
        <v>35</v>
      </c>
      <c r="B39" s="191" t="s">
        <v>119</v>
      </c>
      <c r="C39" s="196">
        <v>51.6</v>
      </c>
      <c r="D39" s="197">
        <v>28</v>
      </c>
      <c r="E39" s="200">
        <f t="shared" si="0"/>
        <v>23.6</v>
      </c>
      <c r="F39" s="196">
        <v>50.7</v>
      </c>
      <c r="G39" s="193">
        <v>23.7</v>
      </c>
      <c r="H39" s="192">
        <f t="shared" si="1"/>
        <v>27.000000000000004</v>
      </c>
      <c r="J39" s="16"/>
      <c r="K39" s="38"/>
    </row>
    <row r="40" spans="1:16" s="1" customFormat="1" ht="12" customHeight="1" x14ac:dyDescent="0.2">
      <c r="A40" s="187">
        <v>36</v>
      </c>
      <c r="B40" s="191" t="s">
        <v>120</v>
      </c>
      <c r="C40" s="196">
        <v>51.2</v>
      </c>
      <c r="D40" s="197">
        <v>26.8</v>
      </c>
      <c r="E40" s="200">
        <f t="shared" si="0"/>
        <v>24.400000000000002</v>
      </c>
      <c r="F40" s="196">
        <v>49</v>
      </c>
      <c r="G40" s="193">
        <v>23.3</v>
      </c>
      <c r="H40" s="192">
        <f t="shared" si="1"/>
        <v>25.7</v>
      </c>
      <c r="J40" s="16"/>
      <c r="K40" s="38"/>
    </row>
    <row r="41" spans="1:16" s="1" customFormat="1" x14ac:dyDescent="0.2">
      <c r="A41" s="187"/>
      <c r="B41" s="187"/>
      <c r="C41" s="18"/>
      <c r="D41" s="18"/>
      <c r="E41" s="18"/>
      <c r="F41" s="18"/>
      <c r="G41" s="18"/>
      <c r="H41" s="16"/>
      <c r="J41" s="16"/>
      <c r="K41" s="38"/>
    </row>
    <row r="42" spans="1:16" s="1" customFormat="1" x14ac:dyDescent="0.2">
      <c r="A42" s="33"/>
      <c r="B42" s="33"/>
      <c r="C42" s="16"/>
      <c r="D42" s="16"/>
      <c r="E42" s="16"/>
      <c r="F42" s="16"/>
      <c r="G42" s="16"/>
      <c r="H42" s="16"/>
      <c r="J42" s="16" t="s">
        <v>188</v>
      </c>
      <c r="K42" s="38"/>
    </row>
    <row r="43" spans="1:16" s="1" customFormat="1" x14ac:dyDescent="0.2">
      <c r="A43" s="16"/>
      <c r="B43" s="16"/>
      <c r="C43" s="16"/>
      <c r="D43" s="16"/>
      <c r="E43" s="16"/>
      <c r="F43" s="16"/>
      <c r="G43" s="16"/>
      <c r="H43" s="16"/>
      <c r="J43" s="24" t="s">
        <v>13</v>
      </c>
      <c r="K43" s="195" t="s">
        <v>184</v>
      </c>
      <c r="L43" s="201" t="s">
        <v>186</v>
      </c>
    </row>
    <row r="44" spans="1:16" s="1" customFormat="1" x14ac:dyDescent="0.2">
      <c r="A44" s="16"/>
      <c r="B44" s="16"/>
      <c r="C44" s="16"/>
      <c r="D44" s="16"/>
      <c r="E44" s="16"/>
      <c r="F44" s="16"/>
      <c r="G44" s="16"/>
      <c r="H44" s="16"/>
      <c r="J44" s="31">
        <v>2016</v>
      </c>
      <c r="K44" s="38">
        <v>20.205094006435218</v>
      </c>
      <c r="L44" s="202">
        <f>$K$47</f>
        <v>25.040862953565579</v>
      </c>
      <c r="O44" s="198"/>
      <c r="P44" s="198"/>
    </row>
    <row r="45" spans="1:16" s="1" customFormat="1" x14ac:dyDescent="0.2">
      <c r="A45" s="16"/>
      <c r="B45" s="16"/>
      <c r="C45" s="16"/>
      <c r="D45" s="16"/>
      <c r="E45" s="16"/>
      <c r="F45" s="16"/>
      <c r="G45" s="16"/>
      <c r="H45" s="16"/>
      <c r="J45" s="31">
        <v>2021</v>
      </c>
      <c r="K45" s="38">
        <v>16.717494854261524</v>
      </c>
      <c r="L45" s="202">
        <f>$K$47</f>
        <v>25.040862953565579</v>
      </c>
      <c r="O45" s="198"/>
      <c r="P45" s="198"/>
    </row>
    <row r="46" spans="1:16" s="1" customFormat="1" x14ac:dyDescent="0.2">
      <c r="A46" s="16"/>
      <c r="B46" s="16"/>
      <c r="C46" s="16"/>
      <c r="D46" s="16"/>
      <c r="E46" s="16"/>
      <c r="F46" s="16"/>
      <c r="G46" s="16"/>
      <c r="H46" s="16"/>
      <c r="J46" s="31" t="s">
        <v>89</v>
      </c>
      <c r="K46" s="38">
        <f>F4</f>
        <v>38.200000000000003</v>
      </c>
      <c r="L46" s="202">
        <f>$K$47</f>
        <v>25.040862953565579</v>
      </c>
      <c r="O46" s="198"/>
      <c r="P46" s="198"/>
    </row>
    <row r="47" spans="1:16" s="1" customFormat="1" x14ac:dyDescent="0.2">
      <c r="A47" s="16"/>
      <c r="B47" s="16"/>
      <c r="C47" s="16"/>
      <c r="D47" s="16"/>
      <c r="E47" s="16"/>
      <c r="F47" s="16"/>
      <c r="G47" s="16"/>
      <c r="H47" s="16"/>
      <c r="J47" s="33" t="s">
        <v>187</v>
      </c>
      <c r="K47" s="180">
        <f>SUM(K44:K46)/3</f>
        <v>25.040862953565579</v>
      </c>
      <c r="L47" s="202"/>
      <c r="O47" s="198"/>
      <c r="P47" s="198"/>
    </row>
    <row r="48" spans="1:16" s="1" customFormat="1" x14ac:dyDescent="0.2">
      <c r="A48" s="16"/>
      <c r="B48" s="16"/>
      <c r="C48" s="16"/>
      <c r="D48" s="16"/>
      <c r="E48" s="16"/>
      <c r="F48" s="16"/>
      <c r="G48" s="16"/>
      <c r="H48" s="16"/>
      <c r="J48" s="16"/>
      <c r="K48" s="38"/>
      <c r="L48" s="202"/>
      <c r="O48" s="198"/>
      <c r="P48" s="198"/>
    </row>
    <row r="49" spans="1:17" s="1" customFormat="1" x14ac:dyDescent="0.2">
      <c r="A49" s="16"/>
      <c r="B49" s="16"/>
      <c r="C49" s="16"/>
      <c r="D49" s="16"/>
      <c r="E49" s="16"/>
      <c r="F49" s="16"/>
      <c r="G49" s="16"/>
      <c r="H49" s="16"/>
      <c r="J49" s="16"/>
      <c r="K49" s="38"/>
      <c r="L49" s="202"/>
      <c r="O49" s="198"/>
      <c r="P49" s="198"/>
    </row>
    <row r="50" spans="1:17" s="1" customFormat="1" x14ac:dyDescent="0.2">
      <c r="A50" s="16"/>
      <c r="B50" s="16"/>
      <c r="C50" s="16"/>
      <c r="D50" s="16"/>
      <c r="E50" s="16"/>
      <c r="F50" s="16"/>
      <c r="G50" s="16"/>
      <c r="H50" s="16"/>
      <c r="J50" s="16"/>
      <c r="K50" s="38"/>
      <c r="L50" s="202"/>
      <c r="O50" s="198"/>
      <c r="P50" s="198"/>
      <c r="Q50" s="198"/>
    </row>
    <row r="51" spans="1:17" s="1" customFormat="1" x14ac:dyDescent="0.2">
      <c r="A51" s="16"/>
      <c r="B51" s="16"/>
      <c r="C51" s="16"/>
      <c r="D51" s="16"/>
      <c r="E51" s="16"/>
      <c r="F51" s="16"/>
      <c r="G51" s="16"/>
      <c r="H51" s="16"/>
      <c r="J51" s="16"/>
      <c r="K51" s="38"/>
      <c r="L51" s="202"/>
      <c r="O51" s="198"/>
      <c r="P51" s="198"/>
      <c r="Q51" s="198"/>
    </row>
    <row r="52" spans="1:17" s="1" customFormat="1" x14ac:dyDescent="0.2">
      <c r="A52" s="16"/>
      <c r="B52" s="16"/>
      <c r="C52" s="16"/>
      <c r="D52" s="16"/>
      <c r="E52" s="16"/>
      <c r="F52" s="16"/>
      <c r="G52" s="16"/>
      <c r="H52" s="16"/>
      <c r="J52" s="16"/>
      <c r="K52" s="38"/>
      <c r="L52" s="202"/>
    </row>
    <row r="53" spans="1:17" s="1" customFormat="1" x14ac:dyDescent="0.2">
      <c r="A53" s="16"/>
      <c r="B53" s="16"/>
      <c r="C53" s="16"/>
      <c r="D53" s="16"/>
      <c r="E53" s="16"/>
      <c r="F53" s="16"/>
      <c r="G53" s="16"/>
      <c r="H53" s="16"/>
      <c r="J53" s="9"/>
      <c r="K53" s="9"/>
    </row>
    <row r="54" spans="1:17" s="1" customFormat="1" x14ac:dyDescent="0.2">
      <c r="A54" s="16"/>
      <c r="B54" s="16"/>
      <c r="C54" s="16"/>
      <c r="D54" s="16"/>
      <c r="E54" s="16"/>
      <c r="F54" s="16"/>
      <c r="G54" s="16"/>
      <c r="H54" s="16"/>
      <c r="J54" s="9"/>
      <c r="K54" s="9"/>
    </row>
    <row r="55" spans="1:17" s="1" customFormat="1" x14ac:dyDescent="0.2">
      <c r="A55" s="16"/>
      <c r="B55" s="16"/>
      <c r="C55" s="16"/>
      <c r="D55" s="16"/>
      <c r="E55" s="16"/>
      <c r="F55" s="16"/>
      <c r="G55" s="16"/>
      <c r="H55" s="16"/>
      <c r="J55" s="9"/>
      <c r="K55" s="9"/>
    </row>
    <row r="56" spans="1:17" s="1" customFormat="1" x14ac:dyDescent="0.2">
      <c r="A56" s="16"/>
      <c r="B56" s="16"/>
      <c r="C56" s="16"/>
      <c r="D56" s="16"/>
      <c r="E56" s="16"/>
      <c r="F56" s="16"/>
      <c r="G56" s="16"/>
      <c r="H56" s="16"/>
      <c r="J56" s="9"/>
      <c r="K56" s="9"/>
    </row>
    <row r="57" spans="1:17" s="1" customFormat="1" x14ac:dyDescent="0.2">
      <c r="A57" s="16"/>
      <c r="B57" s="16"/>
      <c r="C57" s="16"/>
      <c r="D57" s="16"/>
      <c r="E57" s="16"/>
      <c r="F57" s="16"/>
      <c r="G57" s="16"/>
      <c r="H57" s="16"/>
      <c r="J57" s="9"/>
      <c r="K57" s="9"/>
    </row>
    <row r="58" spans="1:17" x14ac:dyDescent="0.2">
      <c r="A58" s="16"/>
      <c r="B58" s="16"/>
      <c r="C58" s="16"/>
      <c r="D58" s="16"/>
      <c r="E58" s="16"/>
      <c r="F58" s="16"/>
      <c r="G58" s="16"/>
      <c r="H58" s="16"/>
    </row>
    <row r="59" spans="1:17" x14ac:dyDescent="0.2">
      <c r="A59" s="16"/>
      <c r="B59" s="16"/>
      <c r="C59" s="16"/>
      <c r="D59" s="16"/>
      <c r="E59" s="16"/>
      <c r="F59" s="16"/>
      <c r="G59" s="16"/>
      <c r="H59" s="16"/>
    </row>
    <row r="60" spans="1:17" x14ac:dyDescent="0.2">
      <c r="A60" s="16"/>
      <c r="B60" s="16"/>
      <c r="C60" s="16"/>
      <c r="D60" s="16"/>
      <c r="E60" s="16"/>
      <c r="F60" s="16"/>
      <c r="G60" s="16"/>
      <c r="H60" s="16"/>
    </row>
    <row r="61" spans="1:17" x14ac:dyDescent="0.2">
      <c r="A61" s="16"/>
      <c r="B61" s="16"/>
      <c r="C61" s="16"/>
      <c r="D61" s="16"/>
      <c r="E61" s="16"/>
      <c r="F61" s="16"/>
      <c r="G61" s="16"/>
      <c r="H61" s="16"/>
    </row>
    <row r="62" spans="1:17" x14ac:dyDescent="0.2">
      <c r="A62" s="16"/>
      <c r="B62" s="16"/>
      <c r="C62" s="16"/>
      <c r="D62" s="16"/>
      <c r="E62" s="16"/>
      <c r="F62" s="16"/>
      <c r="G62" s="16"/>
      <c r="H62" s="16"/>
    </row>
    <row r="63" spans="1:17" x14ac:dyDescent="0.2">
      <c r="A63" s="16"/>
      <c r="B63" s="16"/>
      <c r="C63" s="16"/>
      <c r="D63" s="16"/>
      <c r="E63" s="16"/>
      <c r="F63" s="16"/>
      <c r="G63" s="16"/>
      <c r="H63" s="16"/>
    </row>
    <row r="64" spans="1:17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  <row r="74" spans="1:8" x14ac:dyDescent="0.2">
      <c r="A74" s="16"/>
      <c r="B74" s="16"/>
      <c r="C74" s="16"/>
      <c r="D74" s="16"/>
      <c r="E74" s="16"/>
      <c r="F74" s="16"/>
      <c r="G74" s="16"/>
      <c r="H74" s="16"/>
    </row>
    <row r="75" spans="1:8" x14ac:dyDescent="0.2">
      <c r="A75" s="16"/>
      <c r="B75" s="16"/>
      <c r="C75" s="16"/>
      <c r="D75" s="16"/>
      <c r="E75" s="16"/>
      <c r="F75" s="16"/>
      <c r="G75" s="16"/>
      <c r="H75" s="16"/>
    </row>
    <row r="76" spans="1:8" x14ac:dyDescent="0.2">
      <c r="A76" s="16"/>
      <c r="B76" s="16"/>
      <c r="C76" s="16"/>
      <c r="D76" s="16"/>
      <c r="E76" s="16"/>
      <c r="F76" s="16"/>
      <c r="G76" s="16"/>
      <c r="H76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76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62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287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275</v>
      </c>
      <c r="D3" s="124" t="s">
        <v>276</v>
      </c>
      <c r="E3" s="124" t="s">
        <v>277</v>
      </c>
      <c r="F3" s="124" t="s">
        <v>278</v>
      </c>
      <c r="G3" s="124" t="s">
        <v>279</v>
      </c>
      <c r="H3" s="124" t="s">
        <v>280</v>
      </c>
    </row>
    <row r="4" spans="1:11" s="33" customFormat="1" ht="18" customHeight="1" x14ac:dyDescent="0.2">
      <c r="A4" s="190" t="s">
        <v>26</v>
      </c>
      <c r="B4" s="165"/>
      <c r="C4" s="194">
        <v>6.2</v>
      </c>
      <c r="D4" s="194">
        <v>17.3</v>
      </c>
      <c r="E4" s="199">
        <f>C4-D4</f>
        <v>-11.100000000000001</v>
      </c>
      <c r="F4" s="194">
        <v>4.9000000000000004</v>
      </c>
      <c r="G4" s="194">
        <v>13.3</v>
      </c>
      <c r="H4" s="194">
        <f>F4-G4</f>
        <v>-8.4</v>
      </c>
      <c r="J4" s="246"/>
      <c r="K4" s="282"/>
    </row>
    <row r="5" spans="1:11" s="16" customFormat="1" ht="12" customHeight="1" x14ac:dyDescent="0.2">
      <c r="A5" s="187">
        <v>1</v>
      </c>
      <c r="B5" s="191" t="s">
        <v>92</v>
      </c>
      <c r="C5" s="196">
        <v>5.5</v>
      </c>
      <c r="D5" s="192">
        <v>15.7</v>
      </c>
      <c r="E5" s="200">
        <f>C5-D5</f>
        <v>-10.199999999999999</v>
      </c>
      <c r="F5" s="196">
        <v>4.9000000000000004</v>
      </c>
      <c r="G5" s="192">
        <v>12.5</v>
      </c>
      <c r="H5" s="192">
        <f>F5-G5</f>
        <v>-7.6</v>
      </c>
    </row>
    <row r="6" spans="1:11" s="1" customFormat="1" ht="12" customHeight="1" x14ac:dyDescent="0.2">
      <c r="A6" s="187">
        <v>2</v>
      </c>
      <c r="B6" s="191" t="s">
        <v>93</v>
      </c>
      <c r="C6" s="196">
        <v>6</v>
      </c>
      <c r="D6" s="197">
        <v>15.5</v>
      </c>
      <c r="E6" s="200">
        <f t="shared" ref="E6:E40" si="0">C6-D6</f>
        <v>-9.5</v>
      </c>
      <c r="F6" s="196">
        <v>4.3</v>
      </c>
      <c r="G6" s="193">
        <v>11.5</v>
      </c>
      <c r="H6" s="192">
        <f t="shared" ref="H6:H40" si="1">F6-G6</f>
        <v>-7.2</v>
      </c>
      <c r="J6" s="16"/>
      <c r="K6" s="38"/>
    </row>
    <row r="7" spans="1:11" s="1" customFormat="1" ht="12" customHeight="1" x14ac:dyDescent="0.2">
      <c r="A7" s="187">
        <v>3</v>
      </c>
      <c r="B7" s="191" t="s">
        <v>94</v>
      </c>
      <c r="C7" s="196">
        <v>5.7</v>
      </c>
      <c r="D7" s="197">
        <v>17.2</v>
      </c>
      <c r="E7" s="200">
        <f t="shared" si="0"/>
        <v>-11.5</v>
      </c>
      <c r="F7" s="196">
        <v>4.0999999999999996</v>
      </c>
      <c r="G7" s="193">
        <v>11.9</v>
      </c>
      <c r="H7" s="192">
        <f t="shared" si="1"/>
        <v>-7.8000000000000007</v>
      </c>
      <c r="J7" s="16"/>
      <c r="K7" s="38"/>
    </row>
    <row r="8" spans="1:11" s="1" customFormat="1" ht="12" customHeight="1" x14ac:dyDescent="0.2">
      <c r="A8" s="187">
        <v>4</v>
      </c>
      <c r="B8" s="191" t="s">
        <v>95</v>
      </c>
      <c r="C8" s="196">
        <v>5.4</v>
      </c>
      <c r="D8" s="197">
        <v>11.7</v>
      </c>
      <c r="E8" s="200">
        <f t="shared" si="0"/>
        <v>-6.2999999999999989</v>
      </c>
      <c r="F8" s="196">
        <v>4.5999999999999996</v>
      </c>
      <c r="G8" s="193">
        <v>9.5</v>
      </c>
      <c r="H8" s="192">
        <f t="shared" si="1"/>
        <v>-4.9000000000000004</v>
      </c>
      <c r="J8" s="16"/>
      <c r="K8" s="38"/>
    </row>
    <row r="9" spans="1:11" s="1" customFormat="1" ht="12" customHeight="1" x14ac:dyDescent="0.2">
      <c r="A9" s="187">
        <v>5</v>
      </c>
      <c r="B9" s="191" t="s">
        <v>96</v>
      </c>
      <c r="C9" s="196">
        <v>4.0999999999999996</v>
      </c>
      <c r="D9" s="197">
        <v>9.1</v>
      </c>
      <c r="E9" s="200">
        <f t="shared" si="0"/>
        <v>-5</v>
      </c>
      <c r="F9" s="196">
        <v>3.4</v>
      </c>
      <c r="G9" s="193">
        <v>7.8</v>
      </c>
      <c r="H9" s="192">
        <f t="shared" si="1"/>
        <v>-4.4000000000000004</v>
      </c>
      <c r="J9" s="16"/>
      <c r="K9" s="38"/>
    </row>
    <row r="10" spans="1:11" s="1" customFormat="1" ht="12" customHeight="1" x14ac:dyDescent="0.2">
      <c r="A10" s="187">
        <v>6</v>
      </c>
      <c r="B10" s="191" t="s">
        <v>97</v>
      </c>
      <c r="C10" s="196">
        <v>4.5999999999999996</v>
      </c>
      <c r="D10" s="197">
        <v>10.4</v>
      </c>
      <c r="E10" s="200">
        <f t="shared" si="0"/>
        <v>-5.8000000000000007</v>
      </c>
      <c r="F10" s="196">
        <v>4.0999999999999996</v>
      </c>
      <c r="G10" s="193">
        <v>8.8000000000000007</v>
      </c>
      <c r="H10" s="192">
        <f t="shared" si="1"/>
        <v>-4.7000000000000011</v>
      </c>
      <c r="J10" s="16"/>
      <c r="K10" s="38"/>
    </row>
    <row r="11" spans="1:11" s="1" customFormat="1" ht="12" customHeight="1" x14ac:dyDescent="0.2">
      <c r="A11" s="187">
        <v>7</v>
      </c>
      <c r="B11" s="191" t="s">
        <v>98</v>
      </c>
      <c r="C11" s="196">
        <v>7.3</v>
      </c>
      <c r="D11" s="197">
        <v>14.1</v>
      </c>
      <c r="E11" s="200">
        <f t="shared" si="0"/>
        <v>-6.8</v>
      </c>
      <c r="F11" s="196">
        <v>5.2</v>
      </c>
      <c r="G11" s="193">
        <v>9.8000000000000007</v>
      </c>
      <c r="H11" s="192">
        <f t="shared" si="1"/>
        <v>-4.6000000000000005</v>
      </c>
      <c r="J11" s="16"/>
      <c r="K11" s="38"/>
    </row>
    <row r="12" spans="1:11" s="1" customFormat="1" ht="12" customHeight="1" x14ac:dyDescent="0.2">
      <c r="A12" s="187">
        <v>8</v>
      </c>
      <c r="B12" s="191" t="s">
        <v>99</v>
      </c>
      <c r="C12" s="196">
        <v>4.9000000000000004</v>
      </c>
      <c r="D12" s="197">
        <v>11.8</v>
      </c>
      <c r="E12" s="200">
        <f t="shared" si="0"/>
        <v>-6.9</v>
      </c>
      <c r="F12" s="196">
        <v>6.5</v>
      </c>
      <c r="G12" s="193">
        <v>12.1</v>
      </c>
      <c r="H12" s="192">
        <f t="shared" si="1"/>
        <v>-5.6</v>
      </c>
      <c r="J12" s="16"/>
      <c r="K12" s="38"/>
    </row>
    <row r="13" spans="1:11" s="1" customFormat="1" ht="12" customHeight="1" x14ac:dyDescent="0.2">
      <c r="A13" s="187">
        <v>9</v>
      </c>
      <c r="B13" s="191" t="s">
        <v>100</v>
      </c>
      <c r="C13" s="196">
        <v>5.5</v>
      </c>
      <c r="D13" s="197">
        <v>12.1</v>
      </c>
      <c r="E13" s="200">
        <f t="shared" si="0"/>
        <v>-6.6</v>
      </c>
      <c r="F13" s="196">
        <v>5.0999999999999996</v>
      </c>
      <c r="G13" s="193">
        <v>10.4</v>
      </c>
      <c r="H13" s="192">
        <f t="shared" si="1"/>
        <v>-5.3000000000000007</v>
      </c>
      <c r="J13" s="16"/>
      <c r="K13" s="38"/>
    </row>
    <row r="14" spans="1:11" s="1" customFormat="1" ht="12" customHeight="1" x14ac:dyDescent="0.2">
      <c r="A14" s="187">
        <v>10</v>
      </c>
      <c r="B14" s="191" t="s">
        <v>101</v>
      </c>
      <c r="C14" s="196">
        <v>5.7</v>
      </c>
      <c r="D14" s="197">
        <v>12.4</v>
      </c>
      <c r="E14" s="200">
        <f t="shared" si="0"/>
        <v>-6.7</v>
      </c>
      <c r="F14" s="196">
        <v>4.0999999999999996</v>
      </c>
      <c r="G14" s="193">
        <v>10.4</v>
      </c>
      <c r="H14" s="192">
        <f t="shared" si="1"/>
        <v>-6.3000000000000007</v>
      </c>
      <c r="J14" s="16"/>
      <c r="K14" s="38"/>
    </row>
    <row r="15" spans="1:11" s="1" customFormat="1" ht="12" customHeight="1" x14ac:dyDescent="0.2">
      <c r="A15" s="187">
        <v>11</v>
      </c>
      <c r="B15" s="191" t="s">
        <v>102</v>
      </c>
      <c r="C15" s="196">
        <v>6.8</v>
      </c>
      <c r="D15" s="197">
        <v>16.600000000000001</v>
      </c>
      <c r="E15" s="200">
        <f t="shared" si="0"/>
        <v>-9.8000000000000007</v>
      </c>
      <c r="F15" s="196">
        <v>5.5</v>
      </c>
      <c r="G15" s="193">
        <v>13</v>
      </c>
      <c r="H15" s="192">
        <f t="shared" si="1"/>
        <v>-7.5</v>
      </c>
      <c r="J15" s="16"/>
      <c r="K15" s="38"/>
    </row>
    <row r="16" spans="1:11" s="1" customFormat="1" ht="12" customHeight="1" x14ac:dyDescent="0.2">
      <c r="A16" s="187">
        <v>12</v>
      </c>
      <c r="B16" s="191" t="s">
        <v>103</v>
      </c>
      <c r="C16" s="196">
        <v>6.9</v>
      </c>
      <c r="D16" s="197">
        <v>16.7</v>
      </c>
      <c r="E16" s="200">
        <f t="shared" si="0"/>
        <v>-9.7999999999999989</v>
      </c>
      <c r="F16" s="196">
        <v>5.8</v>
      </c>
      <c r="G16" s="193">
        <v>13.8</v>
      </c>
      <c r="H16" s="192">
        <f t="shared" si="1"/>
        <v>-8</v>
      </c>
      <c r="J16" s="16"/>
      <c r="K16" s="38"/>
    </row>
    <row r="17" spans="1:11" s="1" customFormat="1" ht="24" customHeight="1" x14ac:dyDescent="0.2">
      <c r="A17" s="138" t="s">
        <v>127</v>
      </c>
      <c r="B17" s="159" t="s">
        <v>185</v>
      </c>
      <c r="C17" s="196">
        <v>6.6</v>
      </c>
      <c r="D17" s="197">
        <v>26.5</v>
      </c>
      <c r="E17" s="200">
        <f t="shared" si="0"/>
        <v>-19.899999999999999</v>
      </c>
      <c r="F17" s="196">
        <v>5</v>
      </c>
      <c r="G17" s="193">
        <v>21.1</v>
      </c>
      <c r="H17" s="192">
        <f t="shared" si="1"/>
        <v>-16.100000000000001</v>
      </c>
      <c r="J17" s="16"/>
      <c r="K17" s="38"/>
    </row>
    <row r="18" spans="1:11" s="1" customFormat="1" ht="12" customHeight="1" x14ac:dyDescent="0.2">
      <c r="A18" s="187" t="s">
        <v>177</v>
      </c>
      <c r="B18" s="159" t="s">
        <v>121</v>
      </c>
      <c r="C18" s="196">
        <v>6.9</v>
      </c>
      <c r="D18" s="197">
        <v>21.4</v>
      </c>
      <c r="E18" s="200">
        <f t="shared" si="0"/>
        <v>-14.499999999999998</v>
      </c>
      <c r="F18" s="196">
        <v>5.0999999999999996</v>
      </c>
      <c r="G18" s="193">
        <v>15.9</v>
      </c>
      <c r="H18" s="192">
        <f t="shared" si="1"/>
        <v>-10.8</v>
      </c>
      <c r="J18" s="16"/>
      <c r="K18" s="38"/>
    </row>
    <row r="19" spans="1:11" s="1" customFormat="1" ht="12" customHeight="1" x14ac:dyDescent="0.2">
      <c r="A19" s="187">
        <v>15</v>
      </c>
      <c r="B19" s="191" t="s">
        <v>104</v>
      </c>
      <c r="C19" s="196">
        <v>6.9</v>
      </c>
      <c r="D19" s="197">
        <v>20.100000000000001</v>
      </c>
      <c r="E19" s="200">
        <f t="shared" si="0"/>
        <v>-13.200000000000001</v>
      </c>
      <c r="F19" s="196">
        <v>5</v>
      </c>
      <c r="G19" s="193">
        <v>14.5</v>
      </c>
      <c r="H19" s="192">
        <f t="shared" si="1"/>
        <v>-9.5</v>
      </c>
      <c r="J19" s="16"/>
      <c r="K19" s="38"/>
    </row>
    <row r="20" spans="1:11" s="1" customFormat="1" ht="12" customHeight="1" x14ac:dyDescent="0.2">
      <c r="A20" s="187">
        <v>16</v>
      </c>
      <c r="B20" s="191" t="s">
        <v>105</v>
      </c>
      <c r="C20" s="196">
        <v>4.5</v>
      </c>
      <c r="D20" s="197">
        <v>16.8</v>
      </c>
      <c r="E20" s="200">
        <f t="shared" si="0"/>
        <v>-12.3</v>
      </c>
      <c r="F20" s="196">
        <v>4.2</v>
      </c>
      <c r="G20" s="193">
        <v>11.8</v>
      </c>
      <c r="H20" s="192">
        <f t="shared" si="1"/>
        <v>-7.6000000000000005</v>
      </c>
      <c r="J20" s="16"/>
      <c r="K20" s="38"/>
    </row>
    <row r="21" spans="1:11" s="1" customFormat="1" ht="12" customHeight="1" x14ac:dyDescent="0.2">
      <c r="A21" s="187">
        <v>17</v>
      </c>
      <c r="B21" s="191" t="s">
        <v>106</v>
      </c>
      <c r="C21" s="196">
        <v>4.5</v>
      </c>
      <c r="D21" s="197">
        <v>11.6</v>
      </c>
      <c r="E21" s="200">
        <f t="shared" si="0"/>
        <v>-7.1</v>
      </c>
      <c r="F21" s="196">
        <v>4.2</v>
      </c>
      <c r="G21" s="193">
        <v>11.9</v>
      </c>
      <c r="H21" s="192">
        <f t="shared" si="1"/>
        <v>-7.7</v>
      </c>
      <c r="J21" s="16"/>
      <c r="K21" s="38"/>
    </row>
    <row r="22" spans="1:11" s="1" customFormat="1" ht="12" customHeight="1" x14ac:dyDescent="0.2">
      <c r="A22" s="187">
        <v>18</v>
      </c>
      <c r="B22" s="191" t="s">
        <v>107</v>
      </c>
      <c r="C22" s="196">
        <v>6.6</v>
      </c>
      <c r="D22" s="197">
        <v>19</v>
      </c>
      <c r="E22" s="200">
        <f t="shared" si="0"/>
        <v>-12.4</v>
      </c>
      <c r="F22" s="196">
        <v>5.3</v>
      </c>
      <c r="G22" s="193">
        <v>14.8</v>
      </c>
      <c r="H22" s="192">
        <f t="shared" si="1"/>
        <v>-9.5</v>
      </c>
      <c r="J22" s="16"/>
      <c r="K22" s="38"/>
    </row>
    <row r="23" spans="1:11" s="1" customFormat="1" ht="12" customHeight="1" x14ac:dyDescent="0.2">
      <c r="A23" s="187">
        <v>19</v>
      </c>
      <c r="B23" s="191" t="s">
        <v>108</v>
      </c>
      <c r="C23" s="196">
        <v>6</v>
      </c>
      <c r="D23" s="197">
        <v>15.4</v>
      </c>
      <c r="E23" s="200">
        <f t="shared" si="0"/>
        <v>-9.4</v>
      </c>
      <c r="F23" s="196">
        <v>4.4000000000000004</v>
      </c>
      <c r="G23" s="193">
        <v>13.2</v>
      </c>
      <c r="H23" s="192">
        <f t="shared" si="1"/>
        <v>-8.7999999999999989</v>
      </c>
      <c r="J23" s="16"/>
      <c r="K23" s="38"/>
    </row>
    <row r="24" spans="1:11" s="1" customFormat="1" ht="12" customHeight="1" x14ac:dyDescent="0.2">
      <c r="A24" s="187" t="s">
        <v>178</v>
      </c>
      <c r="B24" s="159" t="s">
        <v>122</v>
      </c>
      <c r="C24" s="196">
        <v>6.2</v>
      </c>
      <c r="D24" s="197">
        <v>20.100000000000001</v>
      </c>
      <c r="E24" s="200">
        <f t="shared" si="0"/>
        <v>-13.900000000000002</v>
      </c>
      <c r="F24" s="196">
        <v>4.4000000000000004</v>
      </c>
      <c r="G24" s="193">
        <v>13.5</v>
      </c>
      <c r="H24" s="192">
        <f t="shared" si="1"/>
        <v>-9.1</v>
      </c>
      <c r="J24" s="16"/>
      <c r="K24" s="38"/>
    </row>
    <row r="25" spans="1:11" s="1" customFormat="1" ht="12" customHeight="1" x14ac:dyDescent="0.2">
      <c r="A25" s="187" t="s">
        <v>179</v>
      </c>
      <c r="B25" s="159" t="s">
        <v>123</v>
      </c>
      <c r="C25" s="196">
        <v>5.5</v>
      </c>
      <c r="D25" s="197">
        <v>14.8</v>
      </c>
      <c r="E25" s="200">
        <f t="shared" si="0"/>
        <v>-9.3000000000000007</v>
      </c>
      <c r="F25" s="196">
        <v>4.5</v>
      </c>
      <c r="G25" s="193">
        <v>12.4</v>
      </c>
      <c r="H25" s="192">
        <f t="shared" si="1"/>
        <v>-7.9</v>
      </c>
      <c r="J25" s="16"/>
      <c r="K25" s="38"/>
    </row>
    <row r="26" spans="1:11" s="1" customFormat="1" ht="12" customHeight="1" x14ac:dyDescent="0.2">
      <c r="A26" s="187" t="s">
        <v>180</v>
      </c>
      <c r="B26" s="159" t="s">
        <v>124</v>
      </c>
      <c r="C26" s="196">
        <v>7.4</v>
      </c>
      <c r="D26" s="197">
        <v>18.399999999999999</v>
      </c>
      <c r="E26" s="200">
        <f t="shared" si="0"/>
        <v>-10.999999999999998</v>
      </c>
      <c r="F26" s="196">
        <v>4.2</v>
      </c>
      <c r="G26" s="193">
        <v>14.5</v>
      </c>
      <c r="H26" s="192">
        <f t="shared" si="1"/>
        <v>-10.3</v>
      </c>
      <c r="J26" s="16"/>
      <c r="K26" s="38"/>
    </row>
    <row r="27" spans="1:11" s="1" customFormat="1" ht="12" customHeight="1" x14ac:dyDescent="0.2">
      <c r="A27" s="187">
        <v>23</v>
      </c>
      <c r="B27" s="191" t="s">
        <v>109</v>
      </c>
      <c r="C27" s="196">
        <v>7.6</v>
      </c>
      <c r="D27" s="197">
        <v>24.3</v>
      </c>
      <c r="E27" s="200">
        <f t="shared" si="0"/>
        <v>-16.700000000000003</v>
      </c>
      <c r="F27" s="196">
        <v>5.4</v>
      </c>
      <c r="G27" s="193">
        <v>16.2</v>
      </c>
      <c r="H27" s="192">
        <f t="shared" si="1"/>
        <v>-10.799999999999999</v>
      </c>
      <c r="J27" s="16"/>
      <c r="K27" s="38"/>
    </row>
    <row r="28" spans="1:11" s="1" customFormat="1" ht="12" customHeight="1" x14ac:dyDescent="0.2">
      <c r="A28" s="187" t="s">
        <v>181</v>
      </c>
      <c r="B28" s="159" t="s">
        <v>125</v>
      </c>
      <c r="C28" s="196">
        <v>10.8</v>
      </c>
      <c r="D28" s="197">
        <v>33.1</v>
      </c>
      <c r="E28" s="200">
        <f t="shared" si="0"/>
        <v>-22.3</v>
      </c>
      <c r="F28" s="196">
        <v>6.2</v>
      </c>
      <c r="G28" s="193">
        <v>20.399999999999999</v>
      </c>
      <c r="H28" s="192">
        <f t="shared" si="1"/>
        <v>-14.2</v>
      </c>
      <c r="J28" s="16"/>
      <c r="K28" s="38"/>
    </row>
    <row r="29" spans="1:11" s="1" customFormat="1" ht="12" customHeight="1" x14ac:dyDescent="0.2">
      <c r="A29" s="187" t="s">
        <v>182</v>
      </c>
      <c r="B29" s="159" t="s">
        <v>126</v>
      </c>
      <c r="C29" s="196">
        <v>5.8</v>
      </c>
      <c r="D29" s="197">
        <v>17.5</v>
      </c>
      <c r="E29" s="200">
        <f t="shared" si="0"/>
        <v>-11.7</v>
      </c>
      <c r="F29" s="196">
        <v>4.5999999999999996</v>
      </c>
      <c r="G29" s="193">
        <v>14.2</v>
      </c>
      <c r="H29" s="192">
        <f t="shared" si="1"/>
        <v>-9.6</v>
      </c>
      <c r="J29" s="16"/>
      <c r="K29" s="38"/>
    </row>
    <row r="30" spans="1:11" s="1" customFormat="1" ht="12" customHeight="1" x14ac:dyDescent="0.2">
      <c r="A30" s="187">
        <v>26</v>
      </c>
      <c r="B30" s="191" t="s">
        <v>110</v>
      </c>
      <c r="C30" s="196">
        <v>7.9</v>
      </c>
      <c r="D30" s="197">
        <v>16.899999999999999</v>
      </c>
      <c r="E30" s="200">
        <f t="shared" si="0"/>
        <v>-8.9999999999999982</v>
      </c>
      <c r="F30" s="196">
        <v>5.4</v>
      </c>
      <c r="G30" s="193">
        <v>13.6</v>
      </c>
      <c r="H30" s="192">
        <f t="shared" si="1"/>
        <v>-8.1999999999999993</v>
      </c>
      <c r="J30" s="16"/>
      <c r="K30" s="38"/>
    </row>
    <row r="31" spans="1:11" s="1" customFormat="1" ht="12" customHeight="1" x14ac:dyDescent="0.2">
      <c r="A31" s="187">
        <v>27</v>
      </c>
      <c r="B31" s="191" t="s">
        <v>111</v>
      </c>
      <c r="C31" s="196">
        <v>6.5</v>
      </c>
      <c r="D31" s="197">
        <v>17</v>
      </c>
      <c r="E31" s="200">
        <f t="shared" si="0"/>
        <v>-10.5</v>
      </c>
      <c r="F31" s="196">
        <v>4.9000000000000004</v>
      </c>
      <c r="G31" s="193">
        <v>13.4</v>
      </c>
      <c r="H31" s="192">
        <f t="shared" si="1"/>
        <v>-8.5</v>
      </c>
      <c r="J31" s="16"/>
      <c r="K31" s="38"/>
    </row>
    <row r="32" spans="1:11" s="1" customFormat="1" ht="12" customHeight="1" x14ac:dyDescent="0.2">
      <c r="A32" s="187">
        <v>28</v>
      </c>
      <c r="B32" s="191" t="s">
        <v>112</v>
      </c>
      <c r="C32" s="196">
        <v>6.3</v>
      </c>
      <c r="D32" s="197">
        <v>16.5</v>
      </c>
      <c r="E32" s="200">
        <f t="shared" si="0"/>
        <v>-10.199999999999999</v>
      </c>
      <c r="F32" s="196">
        <v>4.7</v>
      </c>
      <c r="G32" s="193">
        <v>13.2</v>
      </c>
      <c r="H32" s="192">
        <f t="shared" si="1"/>
        <v>-8.5</v>
      </c>
      <c r="J32" s="16"/>
      <c r="K32" s="38"/>
    </row>
    <row r="33" spans="1:16" s="1" customFormat="1" ht="12" customHeight="1" x14ac:dyDescent="0.2">
      <c r="A33" s="187">
        <v>29</v>
      </c>
      <c r="B33" s="191" t="s">
        <v>113</v>
      </c>
      <c r="C33" s="196">
        <v>5.7</v>
      </c>
      <c r="D33" s="197">
        <v>20.100000000000001</v>
      </c>
      <c r="E33" s="200">
        <f t="shared" si="0"/>
        <v>-14.400000000000002</v>
      </c>
      <c r="F33" s="196">
        <v>4.8</v>
      </c>
      <c r="G33" s="193">
        <v>16.8</v>
      </c>
      <c r="H33" s="192">
        <f t="shared" si="1"/>
        <v>-12</v>
      </c>
      <c r="J33" s="16"/>
      <c r="K33" s="38"/>
    </row>
    <row r="34" spans="1:16" s="1" customFormat="1" ht="12" customHeight="1" x14ac:dyDescent="0.2">
      <c r="A34" s="187">
        <v>30</v>
      </c>
      <c r="B34" s="191" t="s">
        <v>114</v>
      </c>
      <c r="C34" s="196">
        <v>6.7</v>
      </c>
      <c r="D34" s="197">
        <v>23.1</v>
      </c>
      <c r="E34" s="200">
        <f t="shared" si="0"/>
        <v>-16.400000000000002</v>
      </c>
      <c r="F34" s="196">
        <v>5.2</v>
      </c>
      <c r="G34" s="193">
        <v>15.5</v>
      </c>
      <c r="H34" s="192">
        <f t="shared" si="1"/>
        <v>-10.3</v>
      </c>
      <c r="J34" s="16"/>
      <c r="K34" s="38"/>
    </row>
    <row r="35" spans="1:16" s="1" customFormat="1" ht="12" customHeight="1" x14ac:dyDescent="0.2">
      <c r="A35" s="187">
        <v>31</v>
      </c>
      <c r="B35" s="191" t="s">
        <v>115</v>
      </c>
      <c r="C35" s="196">
        <v>6.9</v>
      </c>
      <c r="D35" s="197">
        <v>19.3</v>
      </c>
      <c r="E35" s="200">
        <f t="shared" si="0"/>
        <v>-12.4</v>
      </c>
      <c r="F35" s="196">
        <v>5.0999999999999996</v>
      </c>
      <c r="G35" s="193">
        <v>14.2</v>
      </c>
      <c r="H35" s="192">
        <f t="shared" si="1"/>
        <v>-9.1</v>
      </c>
      <c r="J35" s="16"/>
      <c r="K35" s="38"/>
    </row>
    <row r="36" spans="1:16" s="1" customFormat="1" ht="12" customHeight="1" x14ac:dyDescent="0.2">
      <c r="A36" s="187">
        <v>32</v>
      </c>
      <c r="B36" s="191" t="s">
        <v>116</v>
      </c>
      <c r="C36" s="196">
        <v>6.6</v>
      </c>
      <c r="D36" s="197">
        <v>16.2</v>
      </c>
      <c r="E36" s="200">
        <f t="shared" si="0"/>
        <v>-9.6</v>
      </c>
      <c r="F36" s="196">
        <v>5.0999999999999996</v>
      </c>
      <c r="G36" s="193">
        <v>13.6</v>
      </c>
      <c r="H36" s="192">
        <f t="shared" si="1"/>
        <v>-8.5</v>
      </c>
      <c r="J36" s="16"/>
      <c r="K36" s="38"/>
    </row>
    <row r="37" spans="1:16" s="1" customFormat="1" ht="12" customHeight="1" x14ac:dyDescent="0.2">
      <c r="A37" s="187">
        <v>33</v>
      </c>
      <c r="B37" s="191" t="s">
        <v>117</v>
      </c>
      <c r="C37" s="196">
        <v>10.199999999999999</v>
      </c>
      <c r="D37" s="197">
        <v>25</v>
      </c>
      <c r="E37" s="200">
        <f t="shared" si="0"/>
        <v>-14.8</v>
      </c>
      <c r="F37" s="196">
        <v>4.7</v>
      </c>
      <c r="G37" s="193">
        <v>14.8</v>
      </c>
      <c r="H37" s="192">
        <f t="shared" si="1"/>
        <v>-10.100000000000001</v>
      </c>
      <c r="J37" s="16"/>
      <c r="K37" s="38"/>
    </row>
    <row r="38" spans="1:16" s="1" customFormat="1" ht="12" customHeight="1" x14ac:dyDescent="0.2">
      <c r="A38" s="187">
        <v>34</v>
      </c>
      <c r="B38" s="191" t="s">
        <v>118</v>
      </c>
      <c r="C38" s="196">
        <v>5.5</v>
      </c>
      <c r="D38" s="197">
        <v>21.7</v>
      </c>
      <c r="E38" s="200">
        <f t="shared" si="0"/>
        <v>-16.2</v>
      </c>
      <c r="F38" s="196">
        <v>5.0999999999999996</v>
      </c>
      <c r="G38" s="193">
        <v>14.8</v>
      </c>
      <c r="H38" s="192">
        <f t="shared" si="1"/>
        <v>-9.7000000000000011</v>
      </c>
      <c r="J38" s="16"/>
      <c r="K38" s="38"/>
    </row>
    <row r="39" spans="1:16" s="1" customFormat="1" ht="12" customHeight="1" x14ac:dyDescent="0.2">
      <c r="A39" s="187">
        <v>35</v>
      </c>
      <c r="B39" s="191" t="s">
        <v>119</v>
      </c>
      <c r="C39" s="196">
        <v>4.5</v>
      </c>
      <c r="D39" s="197">
        <v>15.2</v>
      </c>
      <c r="E39" s="200">
        <f t="shared" si="0"/>
        <v>-10.7</v>
      </c>
      <c r="F39" s="196">
        <v>4.3</v>
      </c>
      <c r="G39" s="193">
        <v>13.3</v>
      </c>
      <c r="H39" s="192">
        <f t="shared" si="1"/>
        <v>-9</v>
      </c>
      <c r="J39" s="16"/>
      <c r="K39" s="38"/>
    </row>
    <row r="40" spans="1:16" s="1" customFormat="1" ht="12" customHeight="1" x14ac:dyDescent="0.2">
      <c r="A40" s="187">
        <v>36</v>
      </c>
      <c r="B40" s="191" t="s">
        <v>120</v>
      </c>
      <c r="C40" s="196">
        <v>6.4</v>
      </c>
      <c r="D40" s="197">
        <v>23.5</v>
      </c>
      <c r="E40" s="200">
        <f t="shared" si="0"/>
        <v>-17.100000000000001</v>
      </c>
      <c r="F40" s="196">
        <v>5.0999999999999996</v>
      </c>
      <c r="G40" s="193">
        <v>16.600000000000001</v>
      </c>
      <c r="H40" s="192">
        <f t="shared" si="1"/>
        <v>-11.500000000000002</v>
      </c>
      <c r="J40" s="16"/>
      <c r="K40" s="38"/>
    </row>
    <row r="41" spans="1:16" s="1" customFormat="1" x14ac:dyDescent="0.2">
      <c r="A41" s="187"/>
      <c r="B41" s="187"/>
      <c r="C41" s="18"/>
      <c r="D41" s="18"/>
      <c r="E41" s="18"/>
      <c r="F41" s="18"/>
      <c r="G41" s="18"/>
      <c r="H41" s="16"/>
      <c r="J41" s="16"/>
      <c r="K41" s="38"/>
    </row>
    <row r="42" spans="1:16" s="1" customFormat="1" x14ac:dyDescent="0.2">
      <c r="A42" s="33"/>
      <c r="B42" s="33"/>
      <c r="C42" s="16"/>
      <c r="D42" s="16"/>
      <c r="E42" s="16"/>
      <c r="F42" s="16"/>
      <c r="G42" s="16"/>
      <c r="H42" s="16"/>
      <c r="J42" s="16" t="s">
        <v>189</v>
      </c>
      <c r="K42" s="38"/>
    </row>
    <row r="43" spans="1:16" s="1" customFormat="1" x14ac:dyDescent="0.2">
      <c r="A43" s="16"/>
      <c r="B43" s="16"/>
      <c r="C43" s="16"/>
      <c r="D43" s="16"/>
      <c r="E43" s="16"/>
      <c r="F43" s="16"/>
      <c r="G43" s="16"/>
      <c r="H43" s="16"/>
      <c r="J43" s="24" t="s">
        <v>13</v>
      </c>
      <c r="K43" s="195" t="s">
        <v>184</v>
      </c>
      <c r="L43" s="201" t="s">
        <v>186</v>
      </c>
    </row>
    <row r="44" spans="1:16" s="1" customFormat="1" x14ac:dyDescent="0.2">
      <c r="A44" s="16"/>
      <c r="B44" s="16"/>
      <c r="C44" s="16"/>
      <c r="D44" s="16"/>
      <c r="E44" s="16"/>
      <c r="F44" s="16"/>
      <c r="G44" s="16"/>
      <c r="H44" s="16"/>
      <c r="J44" s="31">
        <v>1990</v>
      </c>
      <c r="K44" s="38">
        <v>38.221039584768398</v>
      </c>
      <c r="L44" s="202">
        <f>$K$53</f>
        <v>24.669663216993012</v>
      </c>
      <c r="O44" s="198"/>
      <c r="P44" s="198"/>
    </row>
    <row r="45" spans="1:16" s="1" customFormat="1" x14ac:dyDescent="0.2">
      <c r="A45" s="16"/>
      <c r="B45" s="16"/>
      <c r="C45" s="16"/>
      <c r="D45" s="16"/>
      <c r="E45" s="16"/>
      <c r="F45" s="16"/>
      <c r="G45" s="16"/>
      <c r="H45" s="16"/>
      <c r="J45" s="31">
        <v>1994</v>
      </c>
      <c r="K45" s="38">
        <v>37.599050746658826</v>
      </c>
      <c r="L45" s="202">
        <f t="shared" ref="L45:L52" si="2">$K$53</f>
        <v>24.669663216993012</v>
      </c>
      <c r="O45" s="198"/>
      <c r="P45" s="198"/>
    </row>
    <row r="46" spans="1:16" s="1" customFormat="1" x14ac:dyDescent="0.2">
      <c r="A46" s="16"/>
      <c r="B46" s="16"/>
      <c r="C46" s="16"/>
      <c r="D46" s="16"/>
      <c r="E46" s="16"/>
      <c r="F46" s="16"/>
      <c r="G46" s="16"/>
      <c r="H46" s="16"/>
      <c r="J46" s="31">
        <v>1998</v>
      </c>
      <c r="K46" s="38">
        <v>29.918386486422378</v>
      </c>
      <c r="L46" s="202">
        <f t="shared" si="2"/>
        <v>24.669663216993012</v>
      </c>
      <c r="O46" s="198"/>
      <c r="P46" s="198"/>
    </row>
    <row r="47" spans="1:16" s="1" customFormat="1" x14ac:dyDescent="0.2">
      <c r="A47" s="16"/>
      <c r="B47" s="16"/>
      <c r="C47" s="16"/>
      <c r="D47" s="16"/>
      <c r="E47" s="16"/>
      <c r="F47" s="16"/>
      <c r="G47" s="16"/>
      <c r="H47" s="16"/>
      <c r="J47" s="31">
        <v>2002</v>
      </c>
      <c r="K47" s="38">
        <v>31.104608647004497</v>
      </c>
      <c r="L47" s="202">
        <f t="shared" si="2"/>
        <v>24.669663216993012</v>
      </c>
      <c r="O47" s="198"/>
      <c r="P47" s="198"/>
    </row>
    <row r="48" spans="1:16" s="1" customFormat="1" x14ac:dyDescent="0.2">
      <c r="A48" s="16"/>
      <c r="B48" s="16"/>
      <c r="C48" s="16"/>
      <c r="D48" s="16"/>
      <c r="E48" s="16"/>
      <c r="F48" s="16"/>
      <c r="G48" s="16"/>
      <c r="H48" s="16"/>
      <c r="J48" s="31">
        <v>2006</v>
      </c>
      <c r="K48" s="38">
        <v>26.808109296439483</v>
      </c>
      <c r="L48" s="202">
        <f t="shared" si="2"/>
        <v>24.669663216993012</v>
      </c>
      <c r="O48" s="198"/>
      <c r="P48" s="198"/>
    </row>
    <row r="49" spans="1:17" s="1" customFormat="1" x14ac:dyDescent="0.2">
      <c r="A49" s="16"/>
      <c r="B49" s="16"/>
      <c r="C49" s="16"/>
      <c r="D49" s="16"/>
      <c r="E49" s="16"/>
      <c r="F49" s="16"/>
      <c r="G49" s="16"/>
      <c r="H49" s="16"/>
      <c r="J49" s="31">
        <v>2011</v>
      </c>
      <c r="K49" s="38">
        <v>21.740346833938812</v>
      </c>
      <c r="L49" s="202">
        <f t="shared" si="2"/>
        <v>24.669663216993012</v>
      </c>
      <c r="O49" s="198"/>
      <c r="P49" s="198"/>
    </row>
    <row r="50" spans="1:17" s="1" customFormat="1" x14ac:dyDescent="0.2">
      <c r="A50" s="16"/>
      <c r="B50" s="16"/>
      <c r="C50" s="16"/>
      <c r="D50" s="16"/>
      <c r="E50" s="16"/>
      <c r="F50" s="16"/>
      <c r="G50" s="16"/>
      <c r="H50" s="16"/>
      <c r="J50" s="31">
        <v>2016</v>
      </c>
      <c r="K50" s="38">
        <v>18.431135576551537</v>
      </c>
      <c r="L50" s="202">
        <f t="shared" si="2"/>
        <v>24.669663216993012</v>
      </c>
      <c r="O50" s="198"/>
      <c r="P50" s="198"/>
      <c r="Q50" s="198"/>
    </row>
    <row r="51" spans="1:17" s="1" customFormat="1" x14ac:dyDescent="0.2">
      <c r="A51" s="16"/>
      <c r="B51" s="16"/>
      <c r="C51" s="16"/>
      <c r="D51" s="16"/>
      <c r="E51" s="16"/>
      <c r="F51" s="16"/>
      <c r="G51" s="16"/>
      <c r="H51" s="16"/>
      <c r="J51" s="31">
        <v>2021</v>
      </c>
      <c r="K51" s="38">
        <v>13.304291781153193</v>
      </c>
      <c r="L51" s="202">
        <f t="shared" si="2"/>
        <v>24.669663216993012</v>
      </c>
      <c r="O51" s="198"/>
      <c r="P51" s="198"/>
      <c r="Q51" s="198"/>
    </row>
    <row r="52" spans="1:17" s="1" customFormat="1" x14ac:dyDescent="0.2">
      <c r="A52" s="16"/>
      <c r="B52" s="16"/>
      <c r="C52" s="16"/>
      <c r="D52" s="16"/>
      <c r="E52" s="16"/>
      <c r="F52" s="16"/>
      <c r="G52" s="16"/>
      <c r="H52" s="16"/>
      <c r="J52" s="31" t="s">
        <v>89</v>
      </c>
      <c r="K52" s="38">
        <f>F4</f>
        <v>4.9000000000000004</v>
      </c>
      <c r="L52" s="202">
        <f t="shared" si="2"/>
        <v>24.669663216993012</v>
      </c>
    </row>
    <row r="53" spans="1:17" s="1" customFormat="1" x14ac:dyDescent="0.2">
      <c r="A53" s="16"/>
      <c r="B53" s="16"/>
      <c r="C53" s="16"/>
      <c r="D53" s="16"/>
      <c r="E53" s="16"/>
      <c r="F53" s="16"/>
      <c r="G53" s="16"/>
      <c r="H53" s="16"/>
      <c r="J53" s="33" t="s">
        <v>146</v>
      </c>
      <c r="K53" s="180">
        <f>SUM(K44:K52)/9</f>
        <v>24.669663216993012</v>
      </c>
    </row>
    <row r="54" spans="1:17" s="1" customFormat="1" x14ac:dyDescent="0.2">
      <c r="A54" s="16"/>
      <c r="B54" s="16"/>
      <c r="C54" s="16"/>
      <c r="D54" s="16"/>
      <c r="E54" s="16"/>
      <c r="F54" s="16"/>
      <c r="G54" s="16"/>
      <c r="H54" s="16"/>
      <c r="J54" s="16"/>
      <c r="K54" s="38"/>
    </row>
    <row r="55" spans="1:17" s="1" customFormat="1" x14ac:dyDescent="0.2">
      <c r="A55" s="16"/>
      <c r="B55" s="16"/>
      <c r="C55" s="16"/>
      <c r="D55" s="16"/>
      <c r="E55" s="16"/>
      <c r="F55" s="16"/>
      <c r="G55" s="16"/>
      <c r="H55" s="16"/>
      <c r="J55" s="16"/>
      <c r="K55" s="38"/>
    </row>
    <row r="56" spans="1:17" s="1" customFormat="1" x14ac:dyDescent="0.2">
      <c r="A56" s="16"/>
      <c r="B56" s="16"/>
      <c r="C56" s="16"/>
      <c r="D56" s="16"/>
      <c r="E56" s="16"/>
      <c r="F56" s="16"/>
      <c r="G56" s="16"/>
      <c r="H56" s="16"/>
      <c r="J56" s="16"/>
      <c r="K56" s="38"/>
    </row>
    <row r="57" spans="1:17" s="1" customFormat="1" x14ac:dyDescent="0.2">
      <c r="A57" s="16"/>
      <c r="B57" s="16"/>
      <c r="C57" s="16"/>
      <c r="D57" s="16"/>
      <c r="E57" s="16"/>
      <c r="F57" s="16"/>
      <c r="G57" s="16"/>
      <c r="H57" s="16"/>
      <c r="J57" s="16"/>
      <c r="K57" s="38"/>
    </row>
    <row r="58" spans="1:17" x14ac:dyDescent="0.2">
      <c r="A58" s="16"/>
      <c r="B58" s="16"/>
      <c r="C58" s="16"/>
      <c r="D58" s="16"/>
      <c r="E58" s="16"/>
      <c r="F58" s="16"/>
      <c r="G58" s="16"/>
      <c r="H58" s="16"/>
    </row>
    <row r="59" spans="1:17" x14ac:dyDescent="0.2">
      <c r="A59" s="16"/>
      <c r="B59" s="16"/>
      <c r="C59" s="16"/>
      <c r="D59" s="16"/>
      <c r="E59" s="16"/>
      <c r="F59" s="16"/>
      <c r="G59" s="16"/>
      <c r="H59" s="16"/>
    </row>
    <row r="60" spans="1:17" x14ac:dyDescent="0.2">
      <c r="A60" s="16"/>
      <c r="B60" s="16"/>
      <c r="C60" s="16"/>
      <c r="D60" s="16"/>
      <c r="E60" s="16"/>
      <c r="F60" s="16"/>
      <c r="G60" s="16"/>
      <c r="H60" s="16"/>
    </row>
    <row r="61" spans="1:17" x14ac:dyDescent="0.2">
      <c r="A61" s="16"/>
      <c r="B61" s="16"/>
      <c r="C61" s="16"/>
      <c r="D61" s="16"/>
      <c r="E61" s="16"/>
      <c r="F61" s="16"/>
      <c r="G61" s="16"/>
      <c r="H61" s="16"/>
    </row>
    <row r="62" spans="1:17" x14ac:dyDescent="0.2">
      <c r="A62" s="16"/>
      <c r="B62" s="16"/>
      <c r="C62" s="16"/>
      <c r="D62" s="16"/>
      <c r="E62" s="16"/>
      <c r="F62" s="16"/>
      <c r="G62" s="16"/>
      <c r="H62" s="16"/>
    </row>
    <row r="63" spans="1:17" x14ac:dyDescent="0.2">
      <c r="A63" s="16"/>
      <c r="B63" s="16"/>
      <c r="C63" s="16"/>
      <c r="D63" s="16"/>
      <c r="E63" s="16"/>
      <c r="F63" s="16"/>
      <c r="G63" s="16"/>
      <c r="H63" s="16"/>
    </row>
    <row r="64" spans="1:17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  <row r="74" spans="1:8" x14ac:dyDescent="0.2">
      <c r="A74" s="16"/>
      <c r="B74" s="16"/>
      <c r="C74" s="16"/>
      <c r="D74" s="16"/>
      <c r="E74" s="16"/>
      <c r="F74" s="16"/>
      <c r="G74" s="16"/>
      <c r="H74" s="16"/>
    </row>
    <row r="75" spans="1:8" x14ac:dyDescent="0.2">
      <c r="A75" s="16"/>
      <c r="B75" s="16"/>
      <c r="C75" s="16"/>
      <c r="D75" s="16"/>
      <c r="E75" s="16"/>
      <c r="F75" s="16"/>
      <c r="G75" s="16"/>
      <c r="H75" s="16"/>
    </row>
    <row r="76" spans="1:8" x14ac:dyDescent="0.2">
      <c r="A76" s="16"/>
      <c r="B76" s="16"/>
      <c r="C76" s="16"/>
      <c r="D76" s="16"/>
      <c r="E76" s="16"/>
      <c r="F76" s="16"/>
      <c r="G76" s="16"/>
      <c r="H76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75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62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288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275</v>
      </c>
      <c r="D3" s="124" t="s">
        <v>276</v>
      </c>
      <c r="E3" s="124" t="s">
        <v>277</v>
      </c>
      <c r="F3" s="124" t="s">
        <v>278</v>
      </c>
      <c r="G3" s="124" t="s">
        <v>279</v>
      </c>
      <c r="H3" s="124" t="s">
        <v>280</v>
      </c>
    </row>
    <row r="4" spans="1:11" s="33" customFormat="1" ht="18" customHeight="1" x14ac:dyDescent="0.2">
      <c r="A4" s="190" t="s">
        <v>26</v>
      </c>
      <c r="B4" s="165"/>
      <c r="C4" s="194">
        <v>7.8</v>
      </c>
      <c r="D4" s="194">
        <v>11.7</v>
      </c>
      <c r="E4" s="199">
        <f>C4-D4</f>
        <v>-3.8999999999999995</v>
      </c>
      <c r="F4" s="194">
        <v>6.5</v>
      </c>
      <c r="G4" s="194">
        <v>9.9</v>
      </c>
      <c r="H4" s="194">
        <f>F4-G4</f>
        <v>-3.4000000000000004</v>
      </c>
      <c r="J4" s="246"/>
    </row>
    <row r="5" spans="1:11" s="16" customFormat="1" ht="12" customHeight="1" x14ac:dyDescent="0.2">
      <c r="A5" s="187">
        <v>1</v>
      </c>
      <c r="B5" s="191" t="s">
        <v>92</v>
      </c>
      <c r="C5" s="196">
        <v>15.1</v>
      </c>
      <c r="D5" s="192">
        <v>10.1</v>
      </c>
      <c r="E5" s="200">
        <f>C5-D5</f>
        <v>5</v>
      </c>
      <c r="F5" s="196">
        <v>12.4</v>
      </c>
      <c r="G5" s="192">
        <v>9.9</v>
      </c>
      <c r="H5" s="192">
        <f>F5-G5</f>
        <v>2.5</v>
      </c>
    </row>
    <row r="6" spans="1:11" s="1" customFormat="1" ht="12" customHeight="1" x14ac:dyDescent="0.2">
      <c r="A6" s="187">
        <v>2</v>
      </c>
      <c r="B6" s="191" t="s">
        <v>93</v>
      </c>
      <c r="C6" s="196">
        <v>10</v>
      </c>
      <c r="D6" s="197">
        <v>18.399999999999999</v>
      </c>
      <c r="E6" s="200">
        <f t="shared" ref="E6:E40" si="0">C6-D6</f>
        <v>-8.3999999999999986</v>
      </c>
      <c r="F6" s="196">
        <v>7.4</v>
      </c>
      <c r="G6" s="193">
        <v>12.8</v>
      </c>
      <c r="H6" s="192">
        <f t="shared" ref="H6:H40" si="1">F6-G6</f>
        <v>-5.4</v>
      </c>
      <c r="J6" s="16"/>
      <c r="K6" s="38"/>
    </row>
    <row r="7" spans="1:11" s="1" customFormat="1" ht="12" customHeight="1" x14ac:dyDescent="0.2">
      <c r="A7" s="187">
        <v>3</v>
      </c>
      <c r="B7" s="191" t="s">
        <v>94</v>
      </c>
      <c r="C7" s="196">
        <v>9.1</v>
      </c>
      <c r="D7" s="197">
        <v>16.2</v>
      </c>
      <c r="E7" s="200">
        <f t="shared" si="0"/>
        <v>-7.1</v>
      </c>
      <c r="F7" s="196">
        <v>7.6</v>
      </c>
      <c r="G7" s="193">
        <v>11.7</v>
      </c>
      <c r="H7" s="192">
        <f t="shared" si="1"/>
        <v>-4.0999999999999996</v>
      </c>
      <c r="J7" s="16"/>
      <c r="K7" s="38"/>
    </row>
    <row r="8" spans="1:11" s="1" customFormat="1" ht="12" customHeight="1" x14ac:dyDescent="0.2">
      <c r="A8" s="187">
        <v>4</v>
      </c>
      <c r="B8" s="191" t="s">
        <v>95</v>
      </c>
      <c r="C8" s="196">
        <v>10.199999999999999</v>
      </c>
      <c r="D8" s="197">
        <v>14.9</v>
      </c>
      <c r="E8" s="200">
        <f t="shared" si="0"/>
        <v>-4.7000000000000011</v>
      </c>
      <c r="F8" s="196">
        <v>9.8000000000000007</v>
      </c>
      <c r="G8" s="193">
        <v>12.5</v>
      </c>
      <c r="H8" s="192">
        <f t="shared" si="1"/>
        <v>-2.6999999999999993</v>
      </c>
      <c r="J8" s="16"/>
      <c r="K8" s="38"/>
    </row>
    <row r="9" spans="1:11" s="1" customFormat="1" ht="12" customHeight="1" x14ac:dyDescent="0.2">
      <c r="A9" s="187">
        <v>5</v>
      </c>
      <c r="B9" s="191" t="s">
        <v>96</v>
      </c>
      <c r="C9" s="196">
        <v>15.3</v>
      </c>
      <c r="D9" s="197">
        <v>16.7</v>
      </c>
      <c r="E9" s="200">
        <f t="shared" si="0"/>
        <v>-1.3999999999999986</v>
      </c>
      <c r="F9" s="196">
        <v>12.4</v>
      </c>
      <c r="G9" s="193">
        <v>14.2</v>
      </c>
      <c r="H9" s="192">
        <f t="shared" si="1"/>
        <v>-1.7999999999999989</v>
      </c>
      <c r="J9" s="16"/>
      <c r="K9" s="38"/>
    </row>
    <row r="10" spans="1:11" s="1" customFormat="1" ht="12" customHeight="1" x14ac:dyDescent="0.2">
      <c r="A10" s="187">
        <v>6</v>
      </c>
      <c r="B10" s="191" t="s">
        <v>97</v>
      </c>
      <c r="C10" s="196">
        <v>23.6</v>
      </c>
      <c r="D10" s="197">
        <v>20.5</v>
      </c>
      <c r="E10" s="200">
        <f t="shared" si="0"/>
        <v>3.1000000000000014</v>
      </c>
      <c r="F10" s="196">
        <v>16.3</v>
      </c>
      <c r="G10" s="193">
        <v>14.7</v>
      </c>
      <c r="H10" s="192">
        <f t="shared" si="1"/>
        <v>1.6000000000000014</v>
      </c>
      <c r="J10" s="16"/>
      <c r="K10" s="38"/>
    </row>
    <row r="11" spans="1:11" s="1" customFormat="1" ht="12" customHeight="1" x14ac:dyDescent="0.2">
      <c r="A11" s="187">
        <v>7</v>
      </c>
      <c r="B11" s="191" t="s">
        <v>98</v>
      </c>
      <c r="C11" s="196">
        <v>14.5</v>
      </c>
      <c r="D11" s="197">
        <v>13.9</v>
      </c>
      <c r="E11" s="200">
        <f t="shared" si="0"/>
        <v>0.59999999999999964</v>
      </c>
      <c r="F11" s="196">
        <v>11.2</v>
      </c>
      <c r="G11" s="193">
        <v>12.6</v>
      </c>
      <c r="H11" s="192">
        <f t="shared" si="1"/>
        <v>-1.4000000000000004</v>
      </c>
      <c r="J11" s="16"/>
      <c r="K11" s="38"/>
    </row>
    <row r="12" spans="1:11" s="1" customFormat="1" ht="12" customHeight="1" x14ac:dyDescent="0.2">
      <c r="A12" s="187">
        <v>8</v>
      </c>
      <c r="B12" s="191" t="s">
        <v>99</v>
      </c>
      <c r="C12" s="196">
        <v>4.4000000000000004</v>
      </c>
      <c r="D12" s="197">
        <v>9.8000000000000007</v>
      </c>
      <c r="E12" s="200">
        <f t="shared" si="0"/>
        <v>-5.4</v>
      </c>
      <c r="F12" s="196">
        <v>8.6999999999999993</v>
      </c>
      <c r="G12" s="193">
        <v>12.8</v>
      </c>
      <c r="H12" s="192">
        <f t="shared" si="1"/>
        <v>-4.1000000000000014</v>
      </c>
      <c r="J12" s="16"/>
      <c r="K12" s="38"/>
    </row>
    <row r="13" spans="1:11" s="1" customFormat="1" ht="12" customHeight="1" x14ac:dyDescent="0.2">
      <c r="A13" s="187">
        <v>9</v>
      </c>
      <c r="B13" s="191" t="s">
        <v>100</v>
      </c>
      <c r="C13" s="196">
        <v>6.7</v>
      </c>
      <c r="D13" s="197">
        <v>13.4</v>
      </c>
      <c r="E13" s="200">
        <f t="shared" si="0"/>
        <v>-6.7</v>
      </c>
      <c r="F13" s="196">
        <v>6.5</v>
      </c>
      <c r="G13" s="193">
        <v>11.3</v>
      </c>
      <c r="H13" s="192">
        <f t="shared" si="1"/>
        <v>-4.8000000000000007</v>
      </c>
      <c r="J13" s="16"/>
      <c r="K13" s="38"/>
    </row>
    <row r="14" spans="1:11" s="1" customFormat="1" ht="12" customHeight="1" x14ac:dyDescent="0.2">
      <c r="A14" s="187">
        <v>10</v>
      </c>
      <c r="B14" s="191" t="s">
        <v>101</v>
      </c>
      <c r="C14" s="196">
        <v>6.5</v>
      </c>
      <c r="D14" s="197">
        <v>9.8000000000000007</v>
      </c>
      <c r="E14" s="200">
        <f t="shared" si="0"/>
        <v>-3.3000000000000007</v>
      </c>
      <c r="F14" s="196">
        <v>7</v>
      </c>
      <c r="G14" s="193">
        <v>10.5</v>
      </c>
      <c r="H14" s="192">
        <f t="shared" si="1"/>
        <v>-3.5</v>
      </c>
      <c r="J14" s="16"/>
      <c r="K14" s="38"/>
    </row>
    <row r="15" spans="1:11" s="1" customFormat="1" ht="12" customHeight="1" x14ac:dyDescent="0.2">
      <c r="A15" s="187">
        <v>11</v>
      </c>
      <c r="B15" s="191" t="s">
        <v>102</v>
      </c>
      <c r="C15" s="196">
        <v>5.0999999999999996</v>
      </c>
      <c r="D15" s="197">
        <v>9.8000000000000007</v>
      </c>
      <c r="E15" s="200">
        <f t="shared" si="0"/>
        <v>-4.7000000000000011</v>
      </c>
      <c r="F15" s="196">
        <v>5.6</v>
      </c>
      <c r="G15" s="193">
        <v>9.1</v>
      </c>
      <c r="H15" s="192">
        <f t="shared" si="1"/>
        <v>-3.5</v>
      </c>
      <c r="J15" s="16"/>
      <c r="K15" s="38"/>
    </row>
    <row r="16" spans="1:11" s="1" customFormat="1" ht="12" customHeight="1" x14ac:dyDescent="0.2">
      <c r="A16" s="187">
        <v>12</v>
      </c>
      <c r="B16" s="191" t="s">
        <v>103</v>
      </c>
      <c r="C16" s="196">
        <v>7.5</v>
      </c>
      <c r="D16" s="197">
        <v>11.4</v>
      </c>
      <c r="E16" s="200">
        <f t="shared" si="0"/>
        <v>-3.9000000000000004</v>
      </c>
      <c r="F16" s="196">
        <v>5.6</v>
      </c>
      <c r="G16" s="193">
        <v>9.6</v>
      </c>
      <c r="H16" s="192">
        <f t="shared" si="1"/>
        <v>-4</v>
      </c>
      <c r="J16" s="16"/>
      <c r="K16" s="38"/>
    </row>
    <row r="17" spans="1:11" s="1" customFormat="1" ht="24" customHeight="1" x14ac:dyDescent="0.2">
      <c r="A17" s="138" t="s">
        <v>127</v>
      </c>
      <c r="B17" s="159" t="s">
        <v>185</v>
      </c>
      <c r="C17" s="196">
        <v>6.3</v>
      </c>
      <c r="D17" s="197">
        <v>10</v>
      </c>
      <c r="E17" s="200">
        <f t="shared" si="0"/>
        <v>-3.7</v>
      </c>
      <c r="F17" s="196">
        <v>4.5999999999999996</v>
      </c>
      <c r="G17" s="193">
        <v>8</v>
      </c>
      <c r="H17" s="192">
        <f t="shared" si="1"/>
        <v>-3.4000000000000004</v>
      </c>
      <c r="J17" s="16"/>
      <c r="K17" s="38"/>
    </row>
    <row r="18" spans="1:11" s="1" customFormat="1" ht="12" customHeight="1" x14ac:dyDescent="0.2">
      <c r="A18" s="187" t="s">
        <v>177</v>
      </c>
      <c r="B18" s="159" t="s">
        <v>121</v>
      </c>
      <c r="C18" s="196">
        <v>5.6</v>
      </c>
      <c r="D18" s="197">
        <v>9.4</v>
      </c>
      <c r="E18" s="200">
        <f t="shared" si="0"/>
        <v>-3.8000000000000007</v>
      </c>
      <c r="F18" s="196">
        <v>4.8</v>
      </c>
      <c r="G18" s="193">
        <v>8.5</v>
      </c>
      <c r="H18" s="192">
        <f t="shared" si="1"/>
        <v>-3.7</v>
      </c>
      <c r="J18" s="16"/>
      <c r="K18" s="38"/>
    </row>
    <row r="19" spans="1:11" s="1" customFormat="1" ht="12" customHeight="1" x14ac:dyDescent="0.2">
      <c r="A19" s="187">
        <v>15</v>
      </c>
      <c r="B19" s="191" t="s">
        <v>104</v>
      </c>
      <c r="C19" s="196">
        <v>5.6</v>
      </c>
      <c r="D19" s="197">
        <v>10.1</v>
      </c>
      <c r="E19" s="200">
        <f t="shared" si="0"/>
        <v>-4.5</v>
      </c>
      <c r="F19" s="196">
        <v>4.5999999999999996</v>
      </c>
      <c r="G19" s="193">
        <v>8.4</v>
      </c>
      <c r="H19" s="192">
        <f t="shared" si="1"/>
        <v>-3.8000000000000007</v>
      </c>
      <c r="J19" s="16"/>
      <c r="K19" s="38"/>
    </row>
    <row r="20" spans="1:11" s="1" customFormat="1" ht="12" customHeight="1" x14ac:dyDescent="0.2">
      <c r="A20" s="187">
        <v>16</v>
      </c>
      <c r="B20" s="191" t="s">
        <v>105</v>
      </c>
      <c r="C20" s="196">
        <v>6.2</v>
      </c>
      <c r="D20" s="197">
        <v>8.8000000000000007</v>
      </c>
      <c r="E20" s="200">
        <f t="shared" si="0"/>
        <v>-2.6000000000000005</v>
      </c>
      <c r="F20" s="196">
        <v>5.8</v>
      </c>
      <c r="G20" s="193">
        <v>8.1999999999999993</v>
      </c>
      <c r="H20" s="192">
        <f t="shared" si="1"/>
        <v>-2.3999999999999995</v>
      </c>
      <c r="J20" s="16"/>
      <c r="K20" s="38"/>
    </row>
    <row r="21" spans="1:11" s="1" customFormat="1" ht="12" customHeight="1" x14ac:dyDescent="0.2">
      <c r="A21" s="187">
        <v>17</v>
      </c>
      <c r="B21" s="191" t="s">
        <v>106</v>
      </c>
      <c r="C21" s="196">
        <v>4.7</v>
      </c>
      <c r="D21" s="197">
        <v>8.6999999999999993</v>
      </c>
      <c r="E21" s="200">
        <f t="shared" si="0"/>
        <v>-3.9999999999999991</v>
      </c>
      <c r="F21" s="196">
        <v>4.7</v>
      </c>
      <c r="G21" s="193">
        <v>7.8</v>
      </c>
      <c r="H21" s="192">
        <f t="shared" si="1"/>
        <v>-3.0999999999999996</v>
      </c>
      <c r="J21" s="16"/>
      <c r="K21" s="38"/>
    </row>
    <row r="22" spans="1:11" s="1" customFormat="1" ht="12" customHeight="1" x14ac:dyDescent="0.2">
      <c r="A22" s="187">
        <v>18</v>
      </c>
      <c r="B22" s="191" t="s">
        <v>107</v>
      </c>
      <c r="C22" s="196">
        <v>5.5</v>
      </c>
      <c r="D22" s="197">
        <v>10.5</v>
      </c>
      <c r="E22" s="200">
        <f t="shared" si="0"/>
        <v>-5</v>
      </c>
      <c r="F22" s="196">
        <v>4.5</v>
      </c>
      <c r="G22" s="193">
        <v>9.1</v>
      </c>
      <c r="H22" s="192">
        <f t="shared" si="1"/>
        <v>-4.5999999999999996</v>
      </c>
      <c r="J22" s="16"/>
      <c r="K22" s="38"/>
    </row>
    <row r="23" spans="1:11" s="1" customFormat="1" ht="12" customHeight="1" x14ac:dyDescent="0.2">
      <c r="A23" s="187">
        <v>19</v>
      </c>
      <c r="B23" s="191" t="s">
        <v>108</v>
      </c>
      <c r="C23" s="196">
        <v>7.3</v>
      </c>
      <c r="D23" s="197">
        <v>13.4</v>
      </c>
      <c r="E23" s="200">
        <f t="shared" si="0"/>
        <v>-6.1000000000000005</v>
      </c>
      <c r="F23" s="196">
        <v>4.5999999999999996</v>
      </c>
      <c r="G23" s="193">
        <v>9.5</v>
      </c>
      <c r="H23" s="192">
        <f t="shared" si="1"/>
        <v>-4.9000000000000004</v>
      </c>
      <c r="J23" s="16"/>
      <c r="K23" s="38"/>
    </row>
    <row r="24" spans="1:11" s="1" customFormat="1" ht="12" customHeight="1" x14ac:dyDescent="0.2">
      <c r="A24" s="187" t="s">
        <v>178</v>
      </c>
      <c r="B24" s="159" t="s">
        <v>122</v>
      </c>
      <c r="C24" s="196">
        <v>5.7</v>
      </c>
      <c r="D24" s="197">
        <v>11.5</v>
      </c>
      <c r="E24" s="200">
        <f t="shared" si="0"/>
        <v>-5.8</v>
      </c>
      <c r="F24" s="196">
        <v>5</v>
      </c>
      <c r="G24" s="193">
        <v>9.3000000000000007</v>
      </c>
      <c r="H24" s="192">
        <f t="shared" si="1"/>
        <v>-4.3000000000000007</v>
      </c>
      <c r="J24" s="16"/>
      <c r="K24" s="38"/>
    </row>
    <row r="25" spans="1:11" s="1" customFormat="1" ht="12" customHeight="1" x14ac:dyDescent="0.2">
      <c r="A25" s="187" t="s">
        <v>179</v>
      </c>
      <c r="B25" s="159" t="s">
        <v>123</v>
      </c>
      <c r="C25" s="196">
        <v>6.9</v>
      </c>
      <c r="D25" s="197">
        <v>12</v>
      </c>
      <c r="E25" s="200">
        <f t="shared" si="0"/>
        <v>-5.0999999999999996</v>
      </c>
      <c r="F25" s="196">
        <v>5.7</v>
      </c>
      <c r="G25" s="193">
        <v>10.1</v>
      </c>
      <c r="H25" s="192">
        <f t="shared" si="1"/>
        <v>-4.3999999999999995</v>
      </c>
      <c r="J25" s="16"/>
      <c r="K25" s="38"/>
    </row>
    <row r="26" spans="1:11" s="1" customFormat="1" ht="12" customHeight="1" x14ac:dyDescent="0.2">
      <c r="A26" s="187" t="s">
        <v>180</v>
      </c>
      <c r="B26" s="159" t="s">
        <v>124</v>
      </c>
      <c r="C26" s="196">
        <v>5.0999999999999996</v>
      </c>
      <c r="D26" s="197">
        <v>12.1</v>
      </c>
      <c r="E26" s="200">
        <f t="shared" si="0"/>
        <v>-7</v>
      </c>
      <c r="F26" s="196">
        <v>4</v>
      </c>
      <c r="G26" s="193">
        <v>9</v>
      </c>
      <c r="H26" s="192">
        <f t="shared" si="1"/>
        <v>-5</v>
      </c>
      <c r="J26" s="16"/>
      <c r="K26" s="38"/>
    </row>
    <row r="27" spans="1:11" s="1" customFormat="1" ht="12" customHeight="1" x14ac:dyDescent="0.2">
      <c r="A27" s="187">
        <v>23</v>
      </c>
      <c r="B27" s="191" t="s">
        <v>109</v>
      </c>
      <c r="C27" s="196">
        <v>6.5</v>
      </c>
      <c r="D27" s="197">
        <v>11.2</v>
      </c>
      <c r="E27" s="200">
        <f t="shared" si="0"/>
        <v>-4.6999999999999993</v>
      </c>
      <c r="F27" s="196">
        <v>5.2</v>
      </c>
      <c r="G27" s="193">
        <v>9.1999999999999993</v>
      </c>
      <c r="H27" s="192">
        <f t="shared" si="1"/>
        <v>-3.9999999999999991</v>
      </c>
      <c r="J27" s="16"/>
      <c r="K27" s="38"/>
    </row>
    <row r="28" spans="1:11" s="1" customFormat="1" ht="12" customHeight="1" x14ac:dyDescent="0.2">
      <c r="A28" s="187" t="s">
        <v>181</v>
      </c>
      <c r="B28" s="159" t="s">
        <v>125</v>
      </c>
      <c r="C28" s="196">
        <v>5.3</v>
      </c>
      <c r="D28" s="197">
        <v>9.5</v>
      </c>
      <c r="E28" s="200">
        <f t="shared" si="0"/>
        <v>-4.2</v>
      </c>
      <c r="F28" s="196">
        <v>4.4000000000000004</v>
      </c>
      <c r="G28" s="193">
        <v>8.1</v>
      </c>
      <c r="H28" s="192">
        <f t="shared" si="1"/>
        <v>-3.6999999999999993</v>
      </c>
      <c r="J28" s="16"/>
      <c r="K28" s="38"/>
    </row>
    <row r="29" spans="1:11" s="1" customFormat="1" ht="12" customHeight="1" x14ac:dyDescent="0.2">
      <c r="A29" s="187" t="s">
        <v>182</v>
      </c>
      <c r="B29" s="159" t="s">
        <v>126</v>
      </c>
      <c r="C29" s="196">
        <v>6.4</v>
      </c>
      <c r="D29" s="197">
        <v>10.4</v>
      </c>
      <c r="E29" s="200">
        <f t="shared" si="0"/>
        <v>-4</v>
      </c>
      <c r="F29" s="196">
        <v>5.0999999999999996</v>
      </c>
      <c r="G29" s="193">
        <v>8.9</v>
      </c>
      <c r="H29" s="192">
        <f t="shared" si="1"/>
        <v>-3.8000000000000007</v>
      </c>
      <c r="J29" s="16"/>
      <c r="K29" s="38"/>
    </row>
    <row r="30" spans="1:11" s="1" customFormat="1" ht="12" customHeight="1" x14ac:dyDescent="0.2">
      <c r="A30" s="187">
        <v>26</v>
      </c>
      <c r="B30" s="191" t="s">
        <v>110</v>
      </c>
      <c r="C30" s="196">
        <v>8.1</v>
      </c>
      <c r="D30" s="197">
        <v>11.3</v>
      </c>
      <c r="E30" s="200">
        <f t="shared" si="0"/>
        <v>-3.2000000000000011</v>
      </c>
      <c r="F30" s="196">
        <v>7.4</v>
      </c>
      <c r="G30" s="193">
        <v>9</v>
      </c>
      <c r="H30" s="192">
        <f t="shared" si="1"/>
        <v>-1.5999999999999996</v>
      </c>
      <c r="J30" s="16"/>
      <c r="K30" s="38"/>
    </row>
    <row r="31" spans="1:11" s="1" customFormat="1" ht="12" customHeight="1" x14ac:dyDescent="0.2">
      <c r="A31" s="187">
        <v>27</v>
      </c>
      <c r="B31" s="191" t="s">
        <v>111</v>
      </c>
      <c r="C31" s="196">
        <v>8.9</v>
      </c>
      <c r="D31" s="197">
        <v>15.2</v>
      </c>
      <c r="E31" s="200">
        <f t="shared" si="0"/>
        <v>-6.2999999999999989</v>
      </c>
      <c r="F31" s="196">
        <v>5.6</v>
      </c>
      <c r="G31" s="193">
        <v>10.1</v>
      </c>
      <c r="H31" s="192">
        <f t="shared" si="1"/>
        <v>-4.5</v>
      </c>
      <c r="J31" s="16"/>
      <c r="K31" s="38"/>
    </row>
    <row r="32" spans="1:11" s="1" customFormat="1" ht="12" customHeight="1" x14ac:dyDescent="0.2">
      <c r="A32" s="187">
        <v>28</v>
      </c>
      <c r="B32" s="191" t="s">
        <v>112</v>
      </c>
      <c r="C32" s="196">
        <v>6.9</v>
      </c>
      <c r="D32" s="197">
        <v>11.3</v>
      </c>
      <c r="E32" s="200">
        <f t="shared" si="0"/>
        <v>-4.4000000000000004</v>
      </c>
      <c r="F32" s="196">
        <v>5</v>
      </c>
      <c r="G32" s="193">
        <v>9.6999999999999993</v>
      </c>
      <c r="H32" s="192">
        <f t="shared" si="1"/>
        <v>-4.6999999999999993</v>
      </c>
      <c r="J32" s="16"/>
      <c r="K32" s="38"/>
    </row>
    <row r="33" spans="1:16" s="1" customFormat="1" ht="12" customHeight="1" x14ac:dyDescent="0.2">
      <c r="A33" s="187">
        <v>29</v>
      </c>
      <c r="B33" s="191" t="s">
        <v>113</v>
      </c>
      <c r="C33" s="196">
        <v>6.2</v>
      </c>
      <c r="D33" s="197">
        <v>8.6</v>
      </c>
      <c r="E33" s="200">
        <f t="shared" si="0"/>
        <v>-2.3999999999999995</v>
      </c>
      <c r="F33" s="196">
        <v>4.4000000000000004</v>
      </c>
      <c r="G33" s="193">
        <v>7.3</v>
      </c>
      <c r="H33" s="192">
        <f t="shared" si="1"/>
        <v>-2.8999999999999995</v>
      </c>
      <c r="J33" s="16"/>
      <c r="K33" s="38"/>
    </row>
    <row r="34" spans="1:16" s="1" customFormat="1" ht="12" customHeight="1" x14ac:dyDescent="0.2">
      <c r="A34" s="187">
        <v>30</v>
      </c>
      <c r="B34" s="191" t="s">
        <v>114</v>
      </c>
      <c r="C34" s="196">
        <v>4.4000000000000004</v>
      </c>
      <c r="D34" s="197">
        <v>7.9</v>
      </c>
      <c r="E34" s="200">
        <f t="shared" si="0"/>
        <v>-3.5</v>
      </c>
      <c r="F34" s="196">
        <v>4</v>
      </c>
      <c r="G34" s="193">
        <v>7.4</v>
      </c>
      <c r="H34" s="192">
        <f t="shared" si="1"/>
        <v>-3.4000000000000004</v>
      </c>
      <c r="J34" s="16"/>
      <c r="K34" s="38"/>
    </row>
    <row r="35" spans="1:16" s="1" customFormat="1" ht="12" customHeight="1" x14ac:dyDescent="0.2">
      <c r="A35" s="187">
        <v>31</v>
      </c>
      <c r="B35" s="191" t="s">
        <v>115</v>
      </c>
      <c r="C35" s="196">
        <v>5.8</v>
      </c>
      <c r="D35" s="197">
        <v>10.7</v>
      </c>
      <c r="E35" s="200">
        <f t="shared" si="0"/>
        <v>-4.8999999999999995</v>
      </c>
      <c r="F35" s="196">
        <v>4.7</v>
      </c>
      <c r="G35" s="193">
        <v>9.5</v>
      </c>
      <c r="H35" s="192">
        <f t="shared" si="1"/>
        <v>-4.8</v>
      </c>
      <c r="J35" s="16"/>
      <c r="K35" s="38"/>
    </row>
    <row r="36" spans="1:16" s="1" customFormat="1" ht="12" customHeight="1" x14ac:dyDescent="0.2">
      <c r="A36" s="187">
        <v>32</v>
      </c>
      <c r="B36" s="191" t="s">
        <v>116</v>
      </c>
      <c r="C36" s="196">
        <v>5.3</v>
      </c>
      <c r="D36" s="197">
        <v>11.8</v>
      </c>
      <c r="E36" s="200">
        <f t="shared" si="0"/>
        <v>-6.5000000000000009</v>
      </c>
      <c r="F36" s="196">
        <v>4.8</v>
      </c>
      <c r="G36" s="193">
        <v>10.4</v>
      </c>
      <c r="H36" s="192">
        <f t="shared" si="1"/>
        <v>-5.6000000000000005</v>
      </c>
      <c r="J36" s="16"/>
      <c r="K36" s="38"/>
    </row>
    <row r="37" spans="1:16" s="1" customFormat="1" ht="12" customHeight="1" x14ac:dyDescent="0.2">
      <c r="A37" s="187">
        <v>33</v>
      </c>
      <c r="B37" s="191" t="s">
        <v>117</v>
      </c>
      <c r="C37" s="196">
        <v>5.4</v>
      </c>
      <c r="D37" s="197">
        <v>11.3</v>
      </c>
      <c r="E37" s="200">
        <f t="shared" si="0"/>
        <v>-5.9</v>
      </c>
      <c r="F37" s="196">
        <v>5.3</v>
      </c>
      <c r="G37" s="193">
        <v>10.3</v>
      </c>
      <c r="H37" s="192">
        <f t="shared" si="1"/>
        <v>-5.0000000000000009</v>
      </c>
      <c r="J37" s="16"/>
      <c r="K37" s="38"/>
    </row>
    <row r="38" spans="1:16" s="1" customFormat="1" ht="12" customHeight="1" x14ac:dyDescent="0.2">
      <c r="A38" s="187">
        <v>34</v>
      </c>
      <c r="B38" s="191" t="s">
        <v>118</v>
      </c>
      <c r="C38" s="196">
        <v>5.9</v>
      </c>
      <c r="D38" s="197">
        <v>10.8</v>
      </c>
      <c r="E38" s="200">
        <f t="shared" si="0"/>
        <v>-4.9000000000000004</v>
      </c>
      <c r="F38" s="196">
        <v>5.4</v>
      </c>
      <c r="G38" s="193">
        <v>10.1</v>
      </c>
      <c r="H38" s="192">
        <f t="shared" si="1"/>
        <v>-4.6999999999999993</v>
      </c>
      <c r="J38" s="16"/>
      <c r="K38" s="38"/>
    </row>
    <row r="39" spans="1:16" s="1" customFormat="1" ht="12" customHeight="1" x14ac:dyDescent="0.2">
      <c r="A39" s="187">
        <v>35</v>
      </c>
      <c r="B39" s="191" t="s">
        <v>119</v>
      </c>
      <c r="C39" s="196">
        <v>5.0999999999999996</v>
      </c>
      <c r="D39" s="197">
        <v>8.1</v>
      </c>
      <c r="E39" s="200">
        <f t="shared" si="0"/>
        <v>-3</v>
      </c>
      <c r="F39" s="196">
        <v>4</v>
      </c>
      <c r="G39" s="193">
        <v>7.6</v>
      </c>
      <c r="H39" s="192">
        <f t="shared" si="1"/>
        <v>-3.5999999999999996</v>
      </c>
      <c r="J39" s="16"/>
      <c r="K39" s="38"/>
    </row>
    <row r="40" spans="1:16" s="1" customFormat="1" ht="12" customHeight="1" x14ac:dyDescent="0.2">
      <c r="A40" s="187">
        <v>36</v>
      </c>
      <c r="B40" s="191" t="s">
        <v>120</v>
      </c>
      <c r="C40" s="196">
        <v>4.7</v>
      </c>
      <c r="D40" s="197">
        <v>9.1999999999999993</v>
      </c>
      <c r="E40" s="200">
        <f t="shared" si="0"/>
        <v>-4.4999999999999991</v>
      </c>
      <c r="F40" s="196">
        <v>4.5</v>
      </c>
      <c r="G40" s="193">
        <v>7.5</v>
      </c>
      <c r="H40" s="192">
        <f t="shared" si="1"/>
        <v>-3</v>
      </c>
      <c r="J40" s="16"/>
      <c r="K40" s="38"/>
    </row>
    <row r="41" spans="1:16" s="1" customFormat="1" x14ac:dyDescent="0.2">
      <c r="A41" s="114" t="s">
        <v>81</v>
      </c>
      <c r="B41" s="187"/>
      <c r="C41" s="18"/>
      <c r="D41" s="18"/>
      <c r="E41" s="18"/>
      <c r="F41" s="18"/>
      <c r="G41" s="18"/>
      <c r="H41" s="16"/>
      <c r="J41" s="16"/>
      <c r="K41" s="38"/>
    </row>
    <row r="42" spans="1:16" s="1" customFormat="1" x14ac:dyDescent="0.2">
      <c r="A42" s="33"/>
      <c r="B42" s="33"/>
      <c r="C42" s="16"/>
      <c r="D42" s="16"/>
      <c r="E42" s="16"/>
      <c r="F42" s="16"/>
      <c r="G42" s="16"/>
      <c r="H42" s="16"/>
      <c r="J42" s="16" t="s">
        <v>190</v>
      </c>
      <c r="K42" s="38"/>
    </row>
    <row r="43" spans="1:16" s="1" customFormat="1" x14ac:dyDescent="0.2">
      <c r="A43" s="16"/>
      <c r="B43" s="16"/>
      <c r="C43" s="16"/>
      <c r="D43" s="16"/>
      <c r="E43" s="16"/>
      <c r="F43" s="16"/>
      <c r="G43" s="16"/>
      <c r="H43" s="16"/>
      <c r="J43" s="24" t="s">
        <v>13</v>
      </c>
      <c r="K43" s="195" t="s">
        <v>184</v>
      </c>
      <c r="L43" s="201" t="s">
        <v>186</v>
      </c>
    </row>
    <row r="44" spans="1:16" s="1" customFormat="1" x14ac:dyDescent="0.2">
      <c r="A44" s="16"/>
      <c r="B44" s="16"/>
      <c r="C44" s="16"/>
      <c r="D44" s="16"/>
      <c r="E44" s="16"/>
      <c r="F44" s="16"/>
      <c r="G44" s="16"/>
      <c r="H44" s="16"/>
      <c r="J44" s="31">
        <v>1990</v>
      </c>
      <c r="K44" s="38">
        <v>15.688275145997418</v>
      </c>
      <c r="L44" s="202">
        <f>$K$53</f>
        <v>15.663772962345027</v>
      </c>
      <c r="O44" s="198"/>
      <c r="P44" s="198"/>
    </row>
    <row r="45" spans="1:16" s="1" customFormat="1" x14ac:dyDescent="0.2">
      <c r="A45" s="16"/>
      <c r="B45" s="16"/>
      <c r="C45" s="16"/>
      <c r="D45" s="16"/>
      <c r="E45" s="16"/>
      <c r="F45" s="16"/>
      <c r="G45" s="16"/>
      <c r="H45" s="16"/>
      <c r="J45" s="31">
        <v>1994</v>
      </c>
      <c r="K45" s="38">
        <v>22.650352906577787</v>
      </c>
      <c r="L45" s="202">
        <f t="shared" ref="L45:L52" si="2">$K$53</f>
        <v>15.663772962345027</v>
      </c>
      <c r="O45" s="198"/>
      <c r="P45" s="198"/>
    </row>
    <row r="46" spans="1:16" s="1" customFormat="1" x14ac:dyDescent="0.2">
      <c r="A46" s="16"/>
      <c r="B46" s="16"/>
      <c r="C46" s="16"/>
      <c r="D46" s="16"/>
      <c r="E46" s="16"/>
      <c r="F46" s="16"/>
      <c r="G46" s="16"/>
      <c r="H46" s="16"/>
      <c r="J46" s="31">
        <v>1998</v>
      </c>
      <c r="K46" s="38">
        <v>24.111748295385087</v>
      </c>
      <c r="L46" s="202">
        <f t="shared" si="2"/>
        <v>15.663772962345027</v>
      </c>
      <c r="O46" s="198"/>
      <c r="P46" s="198"/>
    </row>
    <row r="47" spans="1:16" s="1" customFormat="1" x14ac:dyDescent="0.2">
      <c r="A47" s="16"/>
      <c r="B47" s="16"/>
      <c r="C47" s="16"/>
      <c r="D47" s="16"/>
      <c r="E47" s="16"/>
      <c r="F47" s="16"/>
      <c r="G47" s="16"/>
      <c r="H47" s="16"/>
      <c r="J47" s="31">
        <v>2002</v>
      </c>
      <c r="K47" s="38">
        <v>16.268490174881283</v>
      </c>
      <c r="L47" s="202">
        <f t="shared" si="2"/>
        <v>15.663772962345027</v>
      </c>
      <c r="O47" s="198"/>
      <c r="P47" s="198"/>
    </row>
    <row r="48" spans="1:16" s="1" customFormat="1" x14ac:dyDescent="0.2">
      <c r="A48" s="16"/>
      <c r="B48" s="16"/>
      <c r="C48" s="16"/>
      <c r="D48" s="16"/>
      <c r="E48" s="16"/>
      <c r="F48" s="16"/>
      <c r="G48" s="16"/>
      <c r="H48" s="16"/>
      <c r="J48" s="31">
        <v>2006</v>
      </c>
      <c r="K48" s="38">
        <v>15.634133950559628</v>
      </c>
      <c r="L48" s="202">
        <f t="shared" si="2"/>
        <v>15.663772962345027</v>
      </c>
      <c r="O48" s="198"/>
      <c r="P48" s="198"/>
    </row>
    <row r="49" spans="1:17" s="1" customFormat="1" x14ac:dyDescent="0.2">
      <c r="A49" s="16"/>
      <c r="B49" s="16"/>
      <c r="C49" s="16"/>
      <c r="D49" s="16"/>
      <c r="E49" s="16"/>
      <c r="F49" s="16"/>
      <c r="G49" s="16"/>
      <c r="H49" s="16"/>
      <c r="J49" s="31">
        <v>2011</v>
      </c>
      <c r="K49" s="38">
        <v>17.385740224953153</v>
      </c>
      <c r="L49" s="202">
        <f t="shared" si="2"/>
        <v>15.663772962345027</v>
      </c>
      <c r="O49" s="198"/>
      <c r="P49" s="198"/>
    </row>
    <row r="50" spans="1:17" s="1" customFormat="1" x14ac:dyDescent="0.2">
      <c r="A50" s="16"/>
      <c r="B50" s="16"/>
      <c r="C50" s="16"/>
      <c r="D50" s="16"/>
      <c r="E50" s="16"/>
      <c r="F50" s="16"/>
      <c r="G50" s="16"/>
      <c r="H50" s="16"/>
      <c r="J50" s="31">
        <v>2016</v>
      </c>
      <c r="K50" s="38">
        <v>12.790508714509095</v>
      </c>
      <c r="L50" s="202">
        <f t="shared" si="2"/>
        <v>15.663772962345027</v>
      </c>
      <c r="O50" s="198"/>
      <c r="P50" s="198"/>
      <c r="Q50" s="198"/>
    </row>
    <row r="51" spans="1:17" s="1" customFormat="1" x14ac:dyDescent="0.2">
      <c r="A51" s="16"/>
      <c r="B51" s="16"/>
      <c r="C51" s="16"/>
      <c r="D51" s="16"/>
      <c r="E51" s="16"/>
      <c r="F51" s="16"/>
      <c r="G51" s="16"/>
      <c r="H51" s="16"/>
      <c r="J51" s="31">
        <v>2021</v>
      </c>
      <c r="K51" s="38">
        <v>9.9447072482418051</v>
      </c>
      <c r="L51" s="202">
        <f t="shared" si="2"/>
        <v>15.663772962345027</v>
      </c>
      <c r="O51" s="198"/>
      <c r="P51" s="198"/>
      <c r="Q51" s="198"/>
    </row>
    <row r="52" spans="1:17" s="1" customFormat="1" x14ac:dyDescent="0.2">
      <c r="A52" s="16"/>
      <c r="B52" s="16"/>
      <c r="C52" s="16"/>
      <c r="D52" s="16"/>
      <c r="E52" s="16"/>
      <c r="F52" s="16"/>
      <c r="G52" s="16"/>
      <c r="H52" s="16"/>
      <c r="J52" s="31" t="s">
        <v>89</v>
      </c>
      <c r="K52" s="38">
        <f>F4</f>
        <v>6.5</v>
      </c>
      <c r="L52" s="202">
        <f t="shared" si="2"/>
        <v>15.663772962345027</v>
      </c>
    </row>
    <row r="53" spans="1:17" s="1" customFormat="1" x14ac:dyDescent="0.2">
      <c r="A53" s="16"/>
      <c r="B53" s="16"/>
      <c r="C53" s="16"/>
      <c r="D53" s="16"/>
      <c r="E53" s="16"/>
      <c r="F53" s="16"/>
      <c r="G53" s="16"/>
      <c r="H53" s="16"/>
      <c r="J53" s="33" t="s">
        <v>146</v>
      </c>
      <c r="K53" s="180">
        <f>SUM(K44:K52)/9</f>
        <v>15.663772962345027</v>
      </c>
    </row>
    <row r="54" spans="1:17" s="1" customFormat="1" x14ac:dyDescent="0.2">
      <c r="A54" s="16"/>
      <c r="B54" s="16"/>
      <c r="C54" s="16"/>
      <c r="D54" s="16"/>
      <c r="E54" s="16"/>
      <c r="F54" s="16"/>
      <c r="G54" s="16"/>
      <c r="H54" s="16"/>
      <c r="J54" s="16"/>
      <c r="K54" s="38"/>
    </row>
    <row r="55" spans="1:17" s="1" customFormat="1" x14ac:dyDescent="0.2">
      <c r="A55" s="16"/>
      <c r="B55" s="16"/>
      <c r="C55" s="16"/>
      <c r="D55" s="16"/>
      <c r="E55" s="16"/>
      <c r="F55" s="16"/>
      <c r="G55" s="16"/>
      <c r="H55" s="16"/>
      <c r="J55" s="16"/>
      <c r="K55" s="38"/>
    </row>
    <row r="56" spans="1:17" s="1" customFormat="1" x14ac:dyDescent="0.2">
      <c r="A56" s="16"/>
      <c r="B56" s="16"/>
      <c r="C56" s="16"/>
      <c r="D56" s="16"/>
      <c r="E56" s="16"/>
      <c r="F56" s="16"/>
      <c r="G56" s="16"/>
      <c r="H56" s="16"/>
      <c r="J56" s="16"/>
      <c r="K56" s="38"/>
    </row>
    <row r="57" spans="1:17" x14ac:dyDescent="0.2">
      <c r="A57" s="16"/>
      <c r="B57" s="16"/>
      <c r="C57" s="16"/>
      <c r="D57" s="16"/>
      <c r="E57" s="16"/>
      <c r="F57" s="16"/>
      <c r="G57" s="16"/>
      <c r="H57" s="16"/>
    </row>
    <row r="58" spans="1:17" x14ac:dyDescent="0.2">
      <c r="A58" s="16"/>
      <c r="B58" s="16"/>
      <c r="C58" s="16"/>
      <c r="D58" s="16"/>
      <c r="E58" s="16"/>
      <c r="F58" s="16"/>
      <c r="G58" s="16"/>
      <c r="H58" s="16"/>
    </row>
    <row r="59" spans="1:17" x14ac:dyDescent="0.2">
      <c r="A59" s="16"/>
      <c r="B59" s="16"/>
      <c r="C59" s="16"/>
      <c r="D59" s="16"/>
      <c r="E59" s="16"/>
      <c r="F59" s="16"/>
      <c r="G59" s="16"/>
      <c r="H59" s="16"/>
    </row>
    <row r="60" spans="1:17" x14ac:dyDescent="0.2">
      <c r="A60" s="16"/>
      <c r="B60" s="16"/>
      <c r="C60" s="16"/>
      <c r="D60" s="16"/>
      <c r="E60" s="16"/>
      <c r="F60" s="16"/>
      <c r="G60" s="16"/>
      <c r="H60" s="16"/>
    </row>
    <row r="61" spans="1:17" x14ac:dyDescent="0.2">
      <c r="A61" s="16"/>
      <c r="B61" s="16"/>
      <c r="C61" s="16"/>
      <c r="D61" s="16"/>
      <c r="E61" s="16"/>
      <c r="F61" s="16"/>
      <c r="G61" s="16"/>
      <c r="H61" s="16"/>
    </row>
    <row r="62" spans="1:17" x14ac:dyDescent="0.2">
      <c r="A62" s="16"/>
      <c r="B62" s="16"/>
      <c r="C62" s="16"/>
      <c r="D62" s="16"/>
      <c r="E62" s="16"/>
      <c r="F62" s="16"/>
      <c r="G62" s="16"/>
      <c r="H62" s="16"/>
    </row>
    <row r="63" spans="1:17" x14ac:dyDescent="0.2">
      <c r="A63" s="16"/>
      <c r="B63" s="16"/>
      <c r="C63" s="16"/>
      <c r="D63" s="16"/>
      <c r="E63" s="16"/>
      <c r="F63" s="16"/>
      <c r="G63" s="16"/>
      <c r="H63" s="16"/>
    </row>
    <row r="64" spans="1:17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  <row r="74" spans="1:8" x14ac:dyDescent="0.2">
      <c r="A74" s="16"/>
      <c r="B74" s="16"/>
      <c r="C74" s="16"/>
      <c r="D74" s="16"/>
      <c r="E74" s="16"/>
      <c r="F74" s="16"/>
      <c r="G74" s="16"/>
      <c r="H74" s="16"/>
    </row>
    <row r="75" spans="1:8" x14ac:dyDescent="0.2">
      <c r="A75" s="16"/>
      <c r="B75" s="16"/>
      <c r="C75" s="16"/>
      <c r="D75" s="16"/>
      <c r="E75" s="16"/>
      <c r="F75" s="16"/>
      <c r="G75" s="16"/>
      <c r="H75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76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62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289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275</v>
      </c>
      <c r="D3" s="124" t="s">
        <v>276</v>
      </c>
      <c r="E3" s="124" t="s">
        <v>277</v>
      </c>
      <c r="F3" s="124" t="s">
        <v>278</v>
      </c>
      <c r="G3" s="124" t="s">
        <v>279</v>
      </c>
      <c r="H3" s="124" t="s">
        <v>280</v>
      </c>
    </row>
    <row r="4" spans="1:11" s="33" customFormat="1" ht="18" customHeight="1" x14ac:dyDescent="0.2">
      <c r="A4" s="190" t="s">
        <v>26</v>
      </c>
      <c r="B4" s="165"/>
      <c r="C4" s="194">
        <v>2.8</v>
      </c>
      <c r="D4" s="194">
        <v>6.5</v>
      </c>
      <c r="E4" s="199">
        <f>C4-D4</f>
        <v>-3.7</v>
      </c>
      <c r="F4" s="194">
        <v>5.7</v>
      </c>
      <c r="G4" s="194">
        <v>6.3</v>
      </c>
      <c r="H4" s="194">
        <f>F4-G4</f>
        <v>-0.59999999999999964</v>
      </c>
      <c r="J4" s="246"/>
    </row>
    <row r="5" spans="1:11" s="16" customFormat="1" ht="12" customHeight="1" x14ac:dyDescent="0.2">
      <c r="A5" s="187">
        <v>1</v>
      </c>
      <c r="B5" s="191" t="s">
        <v>92</v>
      </c>
      <c r="C5" s="196">
        <v>5.3</v>
      </c>
      <c r="D5" s="192">
        <v>14.6</v>
      </c>
      <c r="E5" s="200">
        <f>C5-D5</f>
        <v>-9.3000000000000007</v>
      </c>
      <c r="F5" s="196">
        <v>12.6</v>
      </c>
      <c r="G5" s="192">
        <v>14.4</v>
      </c>
      <c r="H5" s="192">
        <f>F5-G5</f>
        <v>-1.8000000000000007</v>
      </c>
    </row>
    <row r="6" spans="1:11" s="1" customFormat="1" ht="12" customHeight="1" x14ac:dyDescent="0.2">
      <c r="A6" s="187">
        <v>2</v>
      </c>
      <c r="B6" s="191" t="s">
        <v>93</v>
      </c>
      <c r="C6" s="196">
        <v>2.4</v>
      </c>
      <c r="D6" s="197">
        <v>5.2</v>
      </c>
      <c r="E6" s="200">
        <f t="shared" ref="E6:E38" si="0">C6-D6</f>
        <v>-2.8000000000000003</v>
      </c>
      <c r="F6" s="196">
        <v>3.2</v>
      </c>
      <c r="G6" s="193">
        <v>4.0999999999999996</v>
      </c>
      <c r="H6" s="192">
        <f t="shared" ref="H6:H40" si="1">F6-G6</f>
        <v>-0.89999999999999947</v>
      </c>
      <c r="J6" s="16"/>
      <c r="K6" s="38"/>
    </row>
    <row r="7" spans="1:11" s="1" customFormat="1" ht="12" customHeight="1" x14ac:dyDescent="0.2">
      <c r="A7" s="187">
        <v>3</v>
      </c>
      <c r="B7" s="191" t="s">
        <v>94</v>
      </c>
      <c r="C7" s="196">
        <v>1.9</v>
      </c>
      <c r="D7" s="197">
        <v>5.6</v>
      </c>
      <c r="E7" s="200">
        <f t="shared" si="0"/>
        <v>-3.6999999999999997</v>
      </c>
      <c r="F7" s="196">
        <v>4.4000000000000004</v>
      </c>
      <c r="G7" s="193">
        <v>5.6</v>
      </c>
      <c r="H7" s="192">
        <f t="shared" si="1"/>
        <v>-1.1999999999999993</v>
      </c>
      <c r="J7" s="16"/>
      <c r="K7" s="38"/>
    </row>
    <row r="8" spans="1:11" s="1" customFormat="1" ht="12" customHeight="1" x14ac:dyDescent="0.2">
      <c r="A8" s="187">
        <v>4</v>
      </c>
      <c r="B8" s="191" t="s">
        <v>95</v>
      </c>
      <c r="C8" s="196">
        <v>4.5999999999999996</v>
      </c>
      <c r="D8" s="197">
        <v>9.3000000000000007</v>
      </c>
      <c r="E8" s="200">
        <f t="shared" si="0"/>
        <v>-4.7000000000000011</v>
      </c>
      <c r="F8" s="196">
        <v>5.5</v>
      </c>
      <c r="G8" s="193">
        <v>6.9</v>
      </c>
      <c r="H8" s="192">
        <f t="shared" si="1"/>
        <v>-1.4000000000000004</v>
      </c>
      <c r="J8" s="16"/>
      <c r="K8" s="38"/>
    </row>
    <row r="9" spans="1:11" s="1" customFormat="1" ht="12" customHeight="1" x14ac:dyDescent="0.2">
      <c r="A9" s="187">
        <v>5</v>
      </c>
      <c r="B9" s="191" t="s">
        <v>96</v>
      </c>
      <c r="C9" s="196">
        <v>3.2</v>
      </c>
      <c r="D9" s="197">
        <v>8.5</v>
      </c>
      <c r="E9" s="200">
        <f t="shared" si="0"/>
        <v>-5.3</v>
      </c>
      <c r="F9" s="196">
        <v>6.2</v>
      </c>
      <c r="G9" s="193">
        <v>7.2</v>
      </c>
      <c r="H9" s="192">
        <f t="shared" si="1"/>
        <v>-1</v>
      </c>
      <c r="J9" s="16"/>
      <c r="K9" s="38"/>
    </row>
    <row r="10" spans="1:11" s="1" customFormat="1" ht="12" customHeight="1" x14ac:dyDescent="0.2">
      <c r="A10" s="187">
        <v>6</v>
      </c>
      <c r="B10" s="191" t="s">
        <v>97</v>
      </c>
      <c r="C10" s="196">
        <v>5.2</v>
      </c>
      <c r="D10" s="197">
        <v>16.7</v>
      </c>
      <c r="E10" s="200">
        <f t="shared" si="0"/>
        <v>-11.5</v>
      </c>
      <c r="F10" s="196">
        <v>17.399999999999999</v>
      </c>
      <c r="G10" s="193">
        <v>18</v>
      </c>
      <c r="H10" s="192">
        <f t="shared" si="1"/>
        <v>-0.60000000000000142</v>
      </c>
      <c r="J10" s="16"/>
      <c r="K10" s="38"/>
    </row>
    <row r="11" spans="1:11" s="1" customFormat="1" ht="12" customHeight="1" x14ac:dyDescent="0.2">
      <c r="A11" s="187">
        <v>7</v>
      </c>
      <c r="B11" s="191" t="s">
        <v>98</v>
      </c>
      <c r="C11" s="196">
        <v>6.9</v>
      </c>
      <c r="D11" s="197">
        <v>15.3</v>
      </c>
      <c r="E11" s="200">
        <f t="shared" si="0"/>
        <v>-8.4</v>
      </c>
      <c r="F11" s="196">
        <v>12.8</v>
      </c>
      <c r="G11" s="193">
        <v>12.9</v>
      </c>
      <c r="H11" s="192">
        <f t="shared" si="1"/>
        <v>-9.9999999999999645E-2</v>
      </c>
      <c r="J11" s="16"/>
      <c r="K11" s="38"/>
    </row>
    <row r="12" spans="1:11" s="1" customFormat="1" ht="12" customHeight="1" x14ac:dyDescent="0.2">
      <c r="A12" s="187">
        <v>8</v>
      </c>
      <c r="B12" s="191" t="s">
        <v>99</v>
      </c>
      <c r="C12" s="196">
        <v>2.7</v>
      </c>
      <c r="D12" s="197">
        <v>8.1999999999999993</v>
      </c>
      <c r="E12" s="200">
        <f t="shared" si="0"/>
        <v>-5.4999999999999991</v>
      </c>
      <c r="F12" s="196">
        <v>11.1</v>
      </c>
      <c r="G12" s="193">
        <v>11.8</v>
      </c>
      <c r="H12" s="192">
        <f t="shared" si="1"/>
        <v>-0.70000000000000107</v>
      </c>
      <c r="J12" s="16"/>
      <c r="K12" s="38"/>
    </row>
    <row r="13" spans="1:11" s="1" customFormat="1" ht="12" customHeight="1" x14ac:dyDescent="0.2">
      <c r="A13" s="187">
        <v>9</v>
      </c>
      <c r="B13" s="191" t="s">
        <v>100</v>
      </c>
      <c r="C13" s="196">
        <v>2.2999999999999998</v>
      </c>
      <c r="D13" s="197">
        <v>6.5</v>
      </c>
      <c r="E13" s="200">
        <f t="shared" si="0"/>
        <v>-4.2</v>
      </c>
      <c r="F13" s="196">
        <v>4.8</v>
      </c>
      <c r="G13" s="193">
        <v>5.3</v>
      </c>
      <c r="H13" s="192">
        <f t="shared" si="1"/>
        <v>-0.5</v>
      </c>
      <c r="J13" s="16"/>
      <c r="K13" s="38"/>
    </row>
    <row r="14" spans="1:11" s="1" customFormat="1" ht="12" customHeight="1" x14ac:dyDescent="0.2">
      <c r="A14" s="187">
        <v>10</v>
      </c>
      <c r="B14" s="191" t="s">
        <v>101</v>
      </c>
      <c r="C14" s="196">
        <v>3.9</v>
      </c>
      <c r="D14" s="197">
        <v>8.4</v>
      </c>
      <c r="E14" s="200">
        <f t="shared" si="0"/>
        <v>-4.5</v>
      </c>
      <c r="F14" s="196">
        <v>7.3</v>
      </c>
      <c r="G14" s="193">
        <v>8.1999999999999993</v>
      </c>
      <c r="H14" s="192">
        <f t="shared" si="1"/>
        <v>-0.89999999999999947</v>
      </c>
      <c r="J14" s="16"/>
      <c r="K14" s="38"/>
    </row>
    <row r="15" spans="1:11" s="1" customFormat="1" ht="12" customHeight="1" x14ac:dyDescent="0.2">
      <c r="A15" s="187">
        <v>11</v>
      </c>
      <c r="B15" s="191" t="s">
        <v>102</v>
      </c>
      <c r="C15" s="196">
        <v>3.4</v>
      </c>
      <c r="D15" s="197">
        <v>5.7</v>
      </c>
      <c r="E15" s="200">
        <f t="shared" si="0"/>
        <v>-2.3000000000000003</v>
      </c>
      <c r="F15" s="196">
        <v>5.8</v>
      </c>
      <c r="G15" s="193">
        <v>6</v>
      </c>
      <c r="H15" s="192">
        <f t="shared" si="1"/>
        <v>-0.20000000000000018</v>
      </c>
      <c r="J15" s="16"/>
      <c r="K15" s="38"/>
    </row>
    <row r="16" spans="1:11" s="1" customFormat="1" ht="12" customHeight="1" x14ac:dyDescent="0.2">
      <c r="A16" s="187">
        <v>12</v>
      </c>
      <c r="B16" s="191" t="s">
        <v>103</v>
      </c>
      <c r="C16" s="196">
        <v>3.4</v>
      </c>
      <c r="D16" s="197">
        <v>7.1</v>
      </c>
      <c r="E16" s="200">
        <f t="shared" si="0"/>
        <v>-3.6999999999999997</v>
      </c>
      <c r="F16" s="196">
        <v>6.3</v>
      </c>
      <c r="G16" s="193">
        <v>6.2</v>
      </c>
      <c r="H16" s="192">
        <f t="shared" si="1"/>
        <v>9.9999999999999645E-2</v>
      </c>
      <c r="J16" s="16"/>
      <c r="K16" s="38"/>
    </row>
    <row r="17" spans="1:11" s="1" customFormat="1" ht="24" customHeight="1" x14ac:dyDescent="0.2">
      <c r="A17" s="138" t="s">
        <v>127</v>
      </c>
      <c r="B17" s="159" t="s">
        <v>185</v>
      </c>
      <c r="C17" s="196" t="s">
        <v>1</v>
      </c>
      <c r="D17" s="197">
        <v>3.2</v>
      </c>
      <c r="E17" s="200">
        <f>0-D17</f>
        <v>-3.2</v>
      </c>
      <c r="F17" s="196">
        <v>2.2999999999999998</v>
      </c>
      <c r="G17" s="193">
        <v>2.6</v>
      </c>
      <c r="H17" s="192">
        <f t="shared" si="1"/>
        <v>-0.30000000000000027</v>
      </c>
      <c r="J17" s="16"/>
      <c r="K17" s="38"/>
    </row>
    <row r="18" spans="1:11" s="1" customFormat="1" ht="12" customHeight="1" x14ac:dyDescent="0.2">
      <c r="A18" s="187" t="s">
        <v>177</v>
      </c>
      <c r="B18" s="159" t="s">
        <v>121</v>
      </c>
      <c r="C18" s="196" t="s">
        <v>1</v>
      </c>
      <c r="D18" s="197">
        <v>2.1</v>
      </c>
      <c r="E18" s="200">
        <f>0-D18</f>
        <v>-2.1</v>
      </c>
      <c r="F18" s="196">
        <v>2.2000000000000002</v>
      </c>
      <c r="G18" s="193">
        <v>2.4</v>
      </c>
      <c r="H18" s="192">
        <f t="shared" si="1"/>
        <v>-0.19999999999999973</v>
      </c>
      <c r="J18" s="16"/>
      <c r="K18" s="38"/>
    </row>
    <row r="19" spans="1:11" s="1" customFormat="1" ht="12" customHeight="1" x14ac:dyDescent="0.2">
      <c r="A19" s="187">
        <v>15</v>
      </c>
      <c r="B19" s="191" t="s">
        <v>104</v>
      </c>
      <c r="C19" s="196">
        <v>2.2000000000000002</v>
      </c>
      <c r="D19" s="197">
        <v>4.5999999999999996</v>
      </c>
      <c r="E19" s="200">
        <f t="shared" si="0"/>
        <v>-2.3999999999999995</v>
      </c>
      <c r="F19" s="196">
        <v>3.4</v>
      </c>
      <c r="G19" s="193">
        <v>3.5</v>
      </c>
      <c r="H19" s="192">
        <f t="shared" si="1"/>
        <v>-0.10000000000000009</v>
      </c>
      <c r="J19" s="16"/>
      <c r="K19" s="38"/>
    </row>
    <row r="20" spans="1:11" s="1" customFormat="1" ht="12" customHeight="1" x14ac:dyDescent="0.2">
      <c r="A20" s="187">
        <v>16</v>
      </c>
      <c r="B20" s="191" t="s">
        <v>105</v>
      </c>
      <c r="C20" s="196">
        <v>2.1</v>
      </c>
      <c r="D20" s="197">
        <v>4.4000000000000004</v>
      </c>
      <c r="E20" s="200">
        <f t="shared" si="0"/>
        <v>-2.3000000000000003</v>
      </c>
      <c r="F20" s="196">
        <v>4</v>
      </c>
      <c r="G20" s="193">
        <v>4.5999999999999996</v>
      </c>
      <c r="H20" s="192">
        <f t="shared" si="1"/>
        <v>-0.59999999999999964</v>
      </c>
      <c r="J20" s="16"/>
      <c r="K20" s="38"/>
    </row>
    <row r="21" spans="1:11" s="1" customFormat="1" ht="12" customHeight="1" x14ac:dyDescent="0.2">
      <c r="A21" s="187">
        <v>17</v>
      </c>
      <c r="B21" s="191" t="s">
        <v>106</v>
      </c>
      <c r="C21" s="196">
        <v>2.2000000000000002</v>
      </c>
      <c r="D21" s="197">
        <v>4.0999999999999996</v>
      </c>
      <c r="E21" s="200">
        <f t="shared" si="0"/>
        <v>-1.8999999999999995</v>
      </c>
      <c r="F21" s="196">
        <v>3.4</v>
      </c>
      <c r="G21" s="193">
        <v>4.5</v>
      </c>
      <c r="H21" s="192">
        <f t="shared" si="1"/>
        <v>-1.1000000000000001</v>
      </c>
      <c r="J21" s="16"/>
      <c r="K21" s="38"/>
    </row>
    <row r="22" spans="1:11" s="1" customFormat="1" ht="12" customHeight="1" x14ac:dyDescent="0.2">
      <c r="A22" s="187">
        <v>18</v>
      </c>
      <c r="B22" s="191" t="s">
        <v>107</v>
      </c>
      <c r="C22" s="196">
        <v>2.2000000000000002</v>
      </c>
      <c r="D22" s="197">
        <v>3.9</v>
      </c>
      <c r="E22" s="200">
        <f t="shared" si="0"/>
        <v>-1.6999999999999997</v>
      </c>
      <c r="F22" s="196">
        <v>3.1</v>
      </c>
      <c r="G22" s="193">
        <v>3.6</v>
      </c>
      <c r="H22" s="192">
        <f t="shared" si="1"/>
        <v>-0.5</v>
      </c>
      <c r="J22" s="16"/>
      <c r="K22" s="38"/>
    </row>
    <row r="23" spans="1:11" s="1" customFormat="1" ht="12" customHeight="1" x14ac:dyDescent="0.2">
      <c r="A23" s="187">
        <v>19</v>
      </c>
      <c r="B23" s="191" t="s">
        <v>108</v>
      </c>
      <c r="C23" s="196">
        <v>1.6</v>
      </c>
      <c r="D23" s="197">
        <v>3.3</v>
      </c>
      <c r="E23" s="200">
        <f t="shared" si="0"/>
        <v>-1.6999999999999997</v>
      </c>
      <c r="F23" s="196">
        <v>3</v>
      </c>
      <c r="G23" s="193">
        <v>3.7</v>
      </c>
      <c r="H23" s="192">
        <f t="shared" si="1"/>
        <v>-0.70000000000000018</v>
      </c>
      <c r="J23" s="16"/>
      <c r="K23" s="38"/>
    </row>
    <row r="24" spans="1:11" s="1" customFormat="1" ht="12" customHeight="1" x14ac:dyDescent="0.2">
      <c r="A24" s="187" t="s">
        <v>178</v>
      </c>
      <c r="B24" s="159" t="s">
        <v>122</v>
      </c>
      <c r="C24" s="196">
        <v>2.4</v>
      </c>
      <c r="D24" s="197">
        <v>4.4000000000000004</v>
      </c>
      <c r="E24" s="200">
        <f t="shared" si="0"/>
        <v>-2.0000000000000004</v>
      </c>
      <c r="F24" s="196">
        <v>3.9</v>
      </c>
      <c r="G24" s="193">
        <v>4.5999999999999996</v>
      </c>
      <c r="H24" s="192">
        <f t="shared" si="1"/>
        <v>-0.69999999999999973</v>
      </c>
      <c r="J24" s="16"/>
      <c r="K24" s="38"/>
    </row>
    <row r="25" spans="1:11" s="1" customFormat="1" ht="12" customHeight="1" x14ac:dyDescent="0.2">
      <c r="A25" s="187" t="s">
        <v>179</v>
      </c>
      <c r="B25" s="159" t="s">
        <v>123</v>
      </c>
      <c r="C25" s="196">
        <v>2.4</v>
      </c>
      <c r="D25" s="197">
        <v>6.5</v>
      </c>
      <c r="E25" s="200">
        <f t="shared" si="0"/>
        <v>-4.0999999999999996</v>
      </c>
      <c r="F25" s="196">
        <v>4.9000000000000004</v>
      </c>
      <c r="G25" s="193">
        <v>5.6</v>
      </c>
      <c r="H25" s="192">
        <f t="shared" si="1"/>
        <v>-0.69999999999999929</v>
      </c>
      <c r="J25" s="16"/>
      <c r="K25" s="38"/>
    </row>
    <row r="26" spans="1:11" s="1" customFormat="1" ht="12" customHeight="1" x14ac:dyDescent="0.2">
      <c r="A26" s="187" t="s">
        <v>180</v>
      </c>
      <c r="B26" s="159" t="s">
        <v>124</v>
      </c>
      <c r="C26" s="196">
        <v>1.4</v>
      </c>
      <c r="D26" s="197">
        <v>3.1</v>
      </c>
      <c r="E26" s="200">
        <f t="shared" si="0"/>
        <v>-1.7000000000000002</v>
      </c>
      <c r="F26" s="196">
        <v>2.7</v>
      </c>
      <c r="G26" s="193">
        <v>3.2</v>
      </c>
      <c r="H26" s="192">
        <f t="shared" si="1"/>
        <v>-0.5</v>
      </c>
      <c r="J26" s="16"/>
      <c r="K26" s="38"/>
    </row>
    <row r="27" spans="1:11" s="1" customFormat="1" ht="12" customHeight="1" x14ac:dyDescent="0.2">
      <c r="A27" s="187">
        <v>23</v>
      </c>
      <c r="B27" s="191" t="s">
        <v>109</v>
      </c>
      <c r="C27" s="196">
        <v>3</v>
      </c>
      <c r="D27" s="197">
        <v>5.4</v>
      </c>
      <c r="E27" s="200">
        <f t="shared" si="0"/>
        <v>-2.4000000000000004</v>
      </c>
      <c r="F27" s="196">
        <v>4.3</v>
      </c>
      <c r="G27" s="193">
        <v>4.5999999999999996</v>
      </c>
      <c r="H27" s="192">
        <f t="shared" si="1"/>
        <v>-0.29999999999999982</v>
      </c>
      <c r="J27" s="16"/>
      <c r="K27" s="38"/>
    </row>
    <row r="28" spans="1:11" s="1" customFormat="1" ht="12" customHeight="1" x14ac:dyDescent="0.2">
      <c r="A28" s="187" t="s">
        <v>181</v>
      </c>
      <c r="B28" s="159" t="s">
        <v>125</v>
      </c>
      <c r="C28" s="196">
        <v>1.8</v>
      </c>
      <c r="D28" s="197">
        <v>4.0999999999999996</v>
      </c>
      <c r="E28" s="200">
        <f t="shared" si="0"/>
        <v>-2.2999999999999998</v>
      </c>
      <c r="F28" s="196">
        <v>3.9</v>
      </c>
      <c r="G28" s="193">
        <v>3.8</v>
      </c>
      <c r="H28" s="192">
        <f t="shared" si="1"/>
        <v>0.10000000000000009</v>
      </c>
      <c r="J28" s="16"/>
      <c r="K28" s="38"/>
    </row>
    <row r="29" spans="1:11" s="1" customFormat="1" ht="12" customHeight="1" x14ac:dyDescent="0.2">
      <c r="A29" s="187" t="s">
        <v>182</v>
      </c>
      <c r="B29" s="159" t="s">
        <v>126</v>
      </c>
      <c r="C29" s="196">
        <v>2.9</v>
      </c>
      <c r="D29" s="197">
        <v>4.9000000000000004</v>
      </c>
      <c r="E29" s="200">
        <f t="shared" si="0"/>
        <v>-2.0000000000000004</v>
      </c>
      <c r="F29" s="196">
        <v>4</v>
      </c>
      <c r="G29" s="193">
        <v>4.3</v>
      </c>
      <c r="H29" s="192">
        <f t="shared" si="1"/>
        <v>-0.29999999999999982</v>
      </c>
      <c r="J29" s="16"/>
      <c r="K29" s="38"/>
    </row>
    <row r="30" spans="1:11" s="1" customFormat="1" ht="12" customHeight="1" x14ac:dyDescent="0.2">
      <c r="A30" s="187">
        <v>26</v>
      </c>
      <c r="B30" s="191" t="s">
        <v>110</v>
      </c>
      <c r="C30" s="196">
        <v>5.7</v>
      </c>
      <c r="D30" s="197">
        <v>11</v>
      </c>
      <c r="E30" s="200">
        <f t="shared" si="0"/>
        <v>-5.3</v>
      </c>
      <c r="F30" s="196">
        <v>9.6</v>
      </c>
      <c r="G30" s="193">
        <v>10</v>
      </c>
      <c r="H30" s="192">
        <f t="shared" si="1"/>
        <v>-0.40000000000000036</v>
      </c>
      <c r="J30" s="16"/>
      <c r="K30" s="38"/>
    </row>
    <row r="31" spans="1:11" s="1" customFormat="1" ht="12" customHeight="1" x14ac:dyDescent="0.2">
      <c r="A31" s="187">
        <v>27</v>
      </c>
      <c r="B31" s="191" t="s">
        <v>111</v>
      </c>
      <c r="C31" s="196">
        <v>2.7</v>
      </c>
      <c r="D31" s="197">
        <v>6.1</v>
      </c>
      <c r="E31" s="200">
        <f t="shared" si="0"/>
        <v>-3.3999999999999995</v>
      </c>
      <c r="F31" s="196">
        <v>6.1</v>
      </c>
      <c r="G31" s="193">
        <v>7.3</v>
      </c>
      <c r="H31" s="192">
        <f t="shared" si="1"/>
        <v>-1.2000000000000002</v>
      </c>
      <c r="J31" s="16"/>
      <c r="K31" s="38"/>
    </row>
    <row r="32" spans="1:11" s="1" customFormat="1" ht="12" customHeight="1" x14ac:dyDescent="0.2">
      <c r="A32" s="187">
        <v>28</v>
      </c>
      <c r="B32" s="191" t="s">
        <v>112</v>
      </c>
      <c r="C32" s="196">
        <v>3.5</v>
      </c>
      <c r="D32" s="197">
        <v>6.1</v>
      </c>
      <c r="E32" s="200">
        <f t="shared" si="0"/>
        <v>-2.5999999999999996</v>
      </c>
      <c r="F32" s="196">
        <v>4.9000000000000004</v>
      </c>
      <c r="G32" s="193">
        <v>5.4</v>
      </c>
      <c r="H32" s="192">
        <f t="shared" si="1"/>
        <v>-0.5</v>
      </c>
      <c r="J32" s="16"/>
      <c r="K32" s="38"/>
    </row>
    <row r="33" spans="1:16" s="1" customFormat="1" ht="12" customHeight="1" x14ac:dyDescent="0.2">
      <c r="A33" s="187">
        <v>29</v>
      </c>
      <c r="B33" s="191" t="s">
        <v>113</v>
      </c>
      <c r="C33" s="196">
        <v>1.8</v>
      </c>
      <c r="D33" s="197">
        <v>4.0999999999999996</v>
      </c>
      <c r="E33" s="200">
        <f t="shared" si="0"/>
        <v>-2.2999999999999998</v>
      </c>
      <c r="F33" s="196">
        <v>3.8</v>
      </c>
      <c r="G33" s="193">
        <v>4</v>
      </c>
      <c r="H33" s="192">
        <f t="shared" si="1"/>
        <v>-0.20000000000000018</v>
      </c>
      <c r="J33" s="16"/>
      <c r="K33" s="38"/>
    </row>
    <row r="34" spans="1:16" s="1" customFormat="1" ht="12" customHeight="1" x14ac:dyDescent="0.2">
      <c r="A34" s="187">
        <v>30</v>
      </c>
      <c r="B34" s="191" t="s">
        <v>114</v>
      </c>
      <c r="C34" s="196">
        <v>1.9</v>
      </c>
      <c r="D34" s="197">
        <v>3.9</v>
      </c>
      <c r="E34" s="200">
        <f t="shared" si="0"/>
        <v>-2</v>
      </c>
      <c r="F34" s="196">
        <v>3.2</v>
      </c>
      <c r="G34" s="193">
        <v>3.8</v>
      </c>
      <c r="H34" s="192">
        <f t="shared" si="1"/>
        <v>-0.59999999999999964</v>
      </c>
      <c r="J34" s="16"/>
      <c r="K34" s="38"/>
    </row>
    <row r="35" spans="1:16" s="1" customFormat="1" ht="12" customHeight="1" x14ac:dyDescent="0.2">
      <c r="A35" s="187">
        <v>31</v>
      </c>
      <c r="B35" s="191" t="s">
        <v>115</v>
      </c>
      <c r="C35" s="196">
        <v>1.5</v>
      </c>
      <c r="D35" s="197">
        <v>3.3</v>
      </c>
      <c r="E35" s="200">
        <f t="shared" si="0"/>
        <v>-1.7999999999999998</v>
      </c>
      <c r="F35" s="196">
        <v>2.7</v>
      </c>
      <c r="G35" s="193">
        <v>3.4</v>
      </c>
      <c r="H35" s="192">
        <f t="shared" si="1"/>
        <v>-0.69999999999999973</v>
      </c>
      <c r="J35" s="16"/>
      <c r="K35" s="38"/>
    </row>
    <row r="36" spans="1:16" s="1" customFormat="1" ht="12" customHeight="1" x14ac:dyDescent="0.2">
      <c r="A36" s="187">
        <v>32</v>
      </c>
      <c r="B36" s="191" t="s">
        <v>116</v>
      </c>
      <c r="C36" s="196">
        <v>2.5</v>
      </c>
      <c r="D36" s="197">
        <v>5.9</v>
      </c>
      <c r="E36" s="200">
        <f t="shared" si="0"/>
        <v>-3.4000000000000004</v>
      </c>
      <c r="F36" s="196">
        <v>3.9</v>
      </c>
      <c r="G36" s="193">
        <v>4.7</v>
      </c>
      <c r="H36" s="192">
        <f t="shared" si="1"/>
        <v>-0.80000000000000027</v>
      </c>
      <c r="J36" s="16"/>
      <c r="K36" s="38"/>
    </row>
    <row r="37" spans="1:16" s="1" customFormat="1" ht="12" customHeight="1" x14ac:dyDescent="0.2">
      <c r="A37" s="187">
        <v>33</v>
      </c>
      <c r="B37" s="191" t="s">
        <v>117</v>
      </c>
      <c r="C37" s="196">
        <v>2.7</v>
      </c>
      <c r="D37" s="197">
        <v>4.8</v>
      </c>
      <c r="E37" s="200">
        <f t="shared" si="0"/>
        <v>-2.0999999999999996</v>
      </c>
      <c r="F37" s="196">
        <v>4</v>
      </c>
      <c r="G37" s="193">
        <v>4.5999999999999996</v>
      </c>
      <c r="H37" s="192">
        <f t="shared" si="1"/>
        <v>-0.59999999999999964</v>
      </c>
      <c r="J37" s="16"/>
      <c r="K37" s="38"/>
    </row>
    <row r="38" spans="1:16" s="1" customFormat="1" ht="12" customHeight="1" x14ac:dyDescent="0.2">
      <c r="A38" s="187">
        <v>34</v>
      </c>
      <c r="B38" s="191" t="s">
        <v>118</v>
      </c>
      <c r="C38" s="196">
        <v>3.3</v>
      </c>
      <c r="D38" s="197">
        <v>5.9</v>
      </c>
      <c r="E38" s="200">
        <f t="shared" si="0"/>
        <v>-2.6000000000000005</v>
      </c>
      <c r="F38" s="196">
        <v>4</v>
      </c>
      <c r="G38" s="193">
        <v>5</v>
      </c>
      <c r="H38" s="192">
        <f t="shared" si="1"/>
        <v>-1</v>
      </c>
      <c r="J38" s="16"/>
      <c r="K38" s="38"/>
    </row>
    <row r="39" spans="1:16" s="1" customFormat="1" ht="12" customHeight="1" x14ac:dyDescent="0.2">
      <c r="A39" s="187">
        <v>35</v>
      </c>
      <c r="B39" s="191" t="s">
        <v>119</v>
      </c>
      <c r="C39" s="196" t="s">
        <v>1</v>
      </c>
      <c r="D39" s="197">
        <v>2.2999999999999998</v>
      </c>
      <c r="E39" s="200">
        <f>0-D39</f>
        <v>-2.2999999999999998</v>
      </c>
      <c r="F39" s="196">
        <v>1.7</v>
      </c>
      <c r="G39" s="193">
        <v>2.1</v>
      </c>
      <c r="H39" s="192">
        <f t="shared" si="1"/>
        <v>-0.40000000000000013</v>
      </c>
      <c r="J39" s="16"/>
      <c r="K39" s="38"/>
    </row>
    <row r="40" spans="1:16" s="1" customFormat="1" ht="12" customHeight="1" x14ac:dyDescent="0.2">
      <c r="A40" s="187">
        <v>36</v>
      </c>
      <c r="B40" s="191" t="s">
        <v>120</v>
      </c>
      <c r="C40" s="196" t="s">
        <v>1</v>
      </c>
      <c r="D40" s="197">
        <v>2.6</v>
      </c>
      <c r="E40" s="200">
        <f>0-D40</f>
        <v>-2.6</v>
      </c>
      <c r="F40" s="196">
        <v>1.9</v>
      </c>
      <c r="G40" s="193">
        <v>2.2000000000000002</v>
      </c>
      <c r="H40" s="192">
        <f t="shared" si="1"/>
        <v>-0.30000000000000027</v>
      </c>
      <c r="J40" s="16"/>
      <c r="K40" s="38"/>
    </row>
    <row r="41" spans="1:16" s="1" customFormat="1" x14ac:dyDescent="0.2">
      <c r="A41" s="187"/>
      <c r="B41" s="187"/>
      <c r="C41" s="18"/>
      <c r="D41" s="18"/>
      <c r="E41" s="18"/>
      <c r="F41" s="18"/>
      <c r="G41" s="18"/>
      <c r="H41" s="16"/>
      <c r="J41" s="16"/>
      <c r="K41" s="38"/>
    </row>
    <row r="42" spans="1:16" s="1" customFormat="1" x14ac:dyDescent="0.2">
      <c r="A42" s="33"/>
      <c r="B42" s="33"/>
      <c r="C42" s="16"/>
      <c r="D42" s="16"/>
      <c r="E42" s="16"/>
      <c r="F42" s="16"/>
      <c r="G42" s="16"/>
      <c r="H42" s="16"/>
      <c r="J42" s="16" t="s">
        <v>191</v>
      </c>
      <c r="K42" s="38"/>
    </row>
    <row r="43" spans="1:16" s="1" customFormat="1" x14ac:dyDescent="0.2">
      <c r="A43" s="16"/>
      <c r="B43" s="16"/>
      <c r="C43" s="16"/>
      <c r="D43" s="16"/>
      <c r="E43" s="16"/>
      <c r="F43" s="16"/>
      <c r="G43" s="16"/>
      <c r="H43" s="16"/>
      <c r="J43" s="24" t="s">
        <v>13</v>
      </c>
      <c r="K43" s="195" t="s">
        <v>184</v>
      </c>
      <c r="L43" s="201" t="s">
        <v>186</v>
      </c>
    </row>
    <row r="44" spans="1:16" s="1" customFormat="1" x14ac:dyDescent="0.2">
      <c r="A44" s="16"/>
      <c r="B44" s="16"/>
      <c r="C44" s="16"/>
      <c r="D44" s="16"/>
      <c r="E44" s="16"/>
      <c r="F44" s="16"/>
      <c r="G44" s="16"/>
      <c r="H44" s="16"/>
      <c r="J44" s="31">
        <v>1990</v>
      </c>
      <c r="K44" s="38">
        <v>4.1718684860205437</v>
      </c>
      <c r="L44" s="202">
        <f>$K$53</f>
        <v>4.5678418963822125</v>
      </c>
      <c r="O44" s="198"/>
      <c r="P44" s="198"/>
    </row>
    <row r="45" spans="1:16" s="1" customFormat="1" x14ac:dyDescent="0.2">
      <c r="A45" s="16"/>
      <c r="B45" s="16"/>
      <c r="C45" s="16"/>
      <c r="D45" s="16"/>
      <c r="E45" s="16"/>
      <c r="F45" s="16"/>
      <c r="G45" s="16"/>
      <c r="H45" s="16"/>
      <c r="J45" s="31">
        <v>1994</v>
      </c>
      <c r="K45" s="38">
        <v>3.6796841812894159</v>
      </c>
      <c r="L45" s="202">
        <f t="shared" ref="L45:L52" si="2">$K$53</f>
        <v>4.5678418963822125</v>
      </c>
      <c r="O45" s="198"/>
      <c r="P45" s="198"/>
    </row>
    <row r="46" spans="1:16" s="1" customFormat="1" x14ac:dyDescent="0.2">
      <c r="A46" s="16"/>
      <c r="B46" s="16"/>
      <c r="C46" s="16"/>
      <c r="D46" s="16"/>
      <c r="E46" s="16"/>
      <c r="F46" s="16"/>
      <c r="G46" s="16"/>
      <c r="H46" s="16"/>
      <c r="J46" s="31">
        <v>1998</v>
      </c>
      <c r="K46" s="38">
        <v>2.6675376000554674</v>
      </c>
      <c r="L46" s="202">
        <f t="shared" si="2"/>
        <v>4.5678418963822125</v>
      </c>
      <c r="O46" s="198"/>
      <c r="P46" s="198"/>
    </row>
    <row r="47" spans="1:16" s="1" customFormat="1" x14ac:dyDescent="0.2">
      <c r="A47" s="16"/>
      <c r="B47" s="16"/>
      <c r="C47" s="16"/>
      <c r="D47" s="16"/>
      <c r="E47" s="16"/>
      <c r="F47" s="16"/>
      <c r="G47" s="16"/>
      <c r="H47" s="16"/>
      <c r="J47" s="31">
        <v>2002</v>
      </c>
      <c r="K47" s="38">
        <v>2.5980082822892174</v>
      </c>
      <c r="L47" s="202">
        <f t="shared" si="2"/>
        <v>4.5678418963822125</v>
      </c>
      <c r="O47" s="198"/>
      <c r="P47" s="198"/>
    </row>
    <row r="48" spans="1:16" s="1" customFormat="1" x14ac:dyDescent="0.2">
      <c r="A48" s="16"/>
      <c r="B48" s="16"/>
      <c r="C48" s="16"/>
      <c r="D48" s="16"/>
      <c r="E48" s="16"/>
      <c r="F48" s="16"/>
      <c r="G48" s="16"/>
      <c r="H48" s="16"/>
      <c r="J48" s="31">
        <v>2006</v>
      </c>
      <c r="K48" s="38">
        <v>3.1486286686729557</v>
      </c>
      <c r="L48" s="202">
        <f t="shared" si="2"/>
        <v>4.5678418963822125</v>
      </c>
      <c r="O48" s="198"/>
      <c r="P48" s="198"/>
    </row>
    <row r="49" spans="1:17" s="1" customFormat="1" x14ac:dyDescent="0.2">
      <c r="A49" s="16"/>
      <c r="B49" s="16"/>
      <c r="C49" s="16"/>
      <c r="D49" s="16"/>
      <c r="E49" s="16"/>
      <c r="F49" s="16"/>
      <c r="G49" s="16"/>
      <c r="H49" s="16"/>
      <c r="J49" s="31">
        <v>2011</v>
      </c>
      <c r="K49" s="38">
        <v>8.1721067509490766</v>
      </c>
      <c r="L49" s="202">
        <f t="shared" si="2"/>
        <v>4.5678418963822125</v>
      </c>
      <c r="O49" s="198"/>
      <c r="P49" s="198"/>
    </row>
    <row r="50" spans="1:17" s="1" customFormat="1" x14ac:dyDescent="0.2">
      <c r="A50" s="16"/>
      <c r="B50" s="16"/>
      <c r="C50" s="16"/>
      <c r="D50" s="16"/>
      <c r="E50" s="16"/>
      <c r="F50" s="16"/>
      <c r="G50" s="16"/>
      <c r="H50" s="16"/>
      <c r="J50" s="31">
        <v>2016</v>
      </c>
      <c r="K50" s="38">
        <v>4.6748625624592988</v>
      </c>
      <c r="L50" s="202">
        <f t="shared" si="2"/>
        <v>4.5678418963822125</v>
      </c>
      <c r="O50" s="198"/>
      <c r="P50" s="198"/>
      <c r="Q50" s="198"/>
    </row>
    <row r="51" spans="1:17" s="1" customFormat="1" x14ac:dyDescent="0.2">
      <c r="A51" s="16"/>
      <c r="B51" s="16"/>
      <c r="C51" s="16"/>
      <c r="D51" s="16"/>
      <c r="E51" s="16"/>
      <c r="F51" s="16"/>
      <c r="G51" s="16"/>
      <c r="H51" s="16"/>
      <c r="J51" s="31">
        <v>2021</v>
      </c>
      <c r="K51" s="38">
        <v>6.2978805357039294</v>
      </c>
      <c r="L51" s="202">
        <f t="shared" si="2"/>
        <v>4.5678418963822125</v>
      </c>
      <c r="O51" s="198"/>
      <c r="P51" s="198"/>
      <c r="Q51" s="198"/>
    </row>
    <row r="52" spans="1:17" s="1" customFormat="1" x14ac:dyDescent="0.2">
      <c r="A52" s="16"/>
      <c r="B52" s="16"/>
      <c r="C52" s="16"/>
      <c r="D52" s="16"/>
      <c r="E52" s="16"/>
      <c r="F52" s="16"/>
      <c r="G52" s="16"/>
      <c r="H52" s="16"/>
      <c r="J52" s="31" t="s">
        <v>89</v>
      </c>
      <c r="K52" s="38">
        <f>F4</f>
        <v>5.7</v>
      </c>
      <c r="L52" s="202">
        <f t="shared" si="2"/>
        <v>4.5678418963822125</v>
      </c>
    </row>
    <row r="53" spans="1:17" s="1" customFormat="1" x14ac:dyDescent="0.2">
      <c r="A53" s="16"/>
      <c r="B53" s="16"/>
      <c r="C53" s="16"/>
      <c r="D53" s="16"/>
      <c r="E53" s="16"/>
      <c r="F53" s="16"/>
      <c r="G53" s="16"/>
      <c r="H53" s="16"/>
      <c r="J53" s="33" t="s">
        <v>146</v>
      </c>
      <c r="K53" s="180">
        <f>SUM(K44:K52)/9</f>
        <v>4.5678418963822125</v>
      </c>
    </row>
    <row r="54" spans="1:17" s="1" customFormat="1" x14ac:dyDescent="0.2">
      <c r="A54" s="16"/>
      <c r="B54" s="16"/>
      <c r="C54" s="16"/>
      <c r="D54" s="16"/>
      <c r="E54" s="16"/>
      <c r="F54" s="16"/>
      <c r="G54" s="16"/>
      <c r="H54" s="16"/>
      <c r="J54" s="16"/>
      <c r="K54" s="38"/>
    </row>
    <row r="55" spans="1:17" s="1" customFormat="1" x14ac:dyDescent="0.2">
      <c r="A55" s="16"/>
      <c r="B55" s="16"/>
      <c r="C55" s="16"/>
      <c r="D55" s="16"/>
      <c r="E55" s="16"/>
      <c r="F55" s="16"/>
      <c r="G55" s="16"/>
      <c r="H55" s="16"/>
      <c r="J55" s="16"/>
      <c r="K55" s="38"/>
    </row>
    <row r="56" spans="1:17" s="1" customFormat="1" x14ac:dyDescent="0.2">
      <c r="A56" s="16"/>
      <c r="B56" s="16"/>
      <c r="C56" s="16"/>
      <c r="D56" s="16"/>
      <c r="E56" s="16"/>
      <c r="F56" s="16"/>
      <c r="G56" s="16"/>
      <c r="H56" s="16"/>
      <c r="J56" s="16"/>
      <c r="K56" s="38"/>
    </row>
    <row r="57" spans="1:17" s="1" customFormat="1" x14ac:dyDescent="0.2">
      <c r="A57" s="16"/>
      <c r="B57" s="16"/>
      <c r="C57" s="16"/>
      <c r="D57" s="16"/>
      <c r="E57" s="16"/>
      <c r="F57" s="16"/>
      <c r="G57" s="16"/>
      <c r="H57" s="16"/>
      <c r="J57" s="16"/>
      <c r="K57" s="38"/>
    </row>
    <row r="58" spans="1:17" x14ac:dyDescent="0.2">
      <c r="A58" s="16"/>
      <c r="B58" s="16"/>
      <c r="C58" s="16"/>
      <c r="D58" s="16"/>
      <c r="E58" s="16"/>
      <c r="F58" s="16"/>
      <c r="G58" s="16"/>
      <c r="H58" s="16"/>
    </row>
    <row r="59" spans="1:17" x14ac:dyDescent="0.2">
      <c r="A59" s="16"/>
      <c r="B59" s="16"/>
      <c r="C59" s="16"/>
      <c r="D59" s="16"/>
      <c r="E59" s="16"/>
      <c r="F59" s="16"/>
      <c r="G59" s="16"/>
      <c r="H59" s="16"/>
    </row>
    <row r="60" spans="1:17" x14ac:dyDescent="0.2">
      <c r="A60" s="16"/>
      <c r="B60" s="16"/>
      <c r="C60" s="16"/>
      <c r="D60" s="16"/>
      <c r="E60" s="16"/>
      <c r="F60" s="16"/>
      <c r="G60" s="16"/>
      <c r="H60" s="16"/>
    </row>
    <row r="61" spans="1:17" x14ac:dyDescent="0.2">
      <c r="A61" s="16"/>
      <c r="B61" s="16"/>
      <c r="C61" s="16"/>
      <c r="D61" s="16"/>
      <c r="E61" s="16"/>
      <c r="F61" s="16"/>
      <c r="G61" s="16"/>
      <c r="H61" s="16"/>
    </row>
    <row r="62" spans="1:17" x14ac:dyDescent="0.2">
      <c r="A62" s="16"/>
      <c r="B62" s="16"/>
      <c r="C62" s="16"/>
      <c r="D62" s="16"/>
      <c r="E62" s="16"/>
      <c r="F62" s="16"/>
      <c r="G62" s="16"/>
      <c r="H62" s="16"/>
    </row>
    <row r="63" spans="1:17" x14ac:dyDescent="0.2">
      <c r="A63" s="16"/>
      <c r="B63" s="16"/>
      <c r="C63" s="16"/>
      <c r="D63" s="16"/>
      <c r="E63" s="16"/>
      <c r="F63" s="16"/>
      <c r="G63" s="16"/>
      <c r="H63" s="16"/>
    </row>
    <row r="64" spans="1:17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  <row r="74" spans="1:8" x14ac:dyDescent="0.2">
      <c r="A74" s="16"/>
      <c r="B74" s="16"/>
      <c r="C74" s="16"/>
      <c r="D74" s="16"/>
      <c r="E74" s="16"/>
      <c r="F74" s="16"/>
      <c r="G74" s="16"/>
      <c r="H74" s="16"/>
    </row>
    <row r="75" spans="1:8" x14ac:dyDescent="0.2">
      <c r="A75" s="16"/>
      <c r="B75" s="16"/>
      <c r="C75" s="16"/>
      <c r="D75" s="16"/>
      <c r="E75" s="16"/>
      <c r="F75" s="16"/>
      <c r="G75" s="16"/>
      <c r="H75" s="16"/>
    </row>
    <row r="76" spans="1:8" x14ac:dyDescent="0.2">
      <c r="A76" s="16"/>
      <c r="B76" s="16"/>
      <c r="C76" s="16"/>
      <c r="D76" s="16"/>
      <c r="E76" s="16"/>
      <c r="F76" s="16"/>
      <c r="G76" s="16"/>
      <c r="H76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76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62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290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275</v>
      </c>
      <c r="D3" s="124" t="s">
        <v>276</v>
      </c>
      <c r="E3" s="124" t="s">
        <v>277</v>
      </c>
      <c r="F3" s="124" t="s">
        <v>278</v>
      </c>
      <c r="G3" s="124" t="s">
        <v>279</v>
      </c>
      <c r="H3" s="124" t="s">
        <v>280</v>
      </c>
    </row>
    <row r="4" spans="1:11" s="33" customFormat="1" ht="18" customHeight="1" x14ac:dyDescent="0.2">
      <c r="A4" s="190" t="s">
        <v>26</v>
      </c>
      <c r="B4" s="165"/>
      <c r="C4" s="194">
        <v>1.5</v>
      </c>
      <c r="D4" s="194">
        <v>6.3</v>
      </c>
      <c r="E4" s="199">
        <f>C4-D4</f>
        <v>-4.8</v>
      </c>
      <c r="F4" s="194">
        <v>1</v>
      </c>
      <c r="G4" s="194">
        <v>5.8</v>
      </c>
      <c r="H4" s="194">
        <f>F4-G4</f>
        <v>-4.8</v>
      </c>
      <c r="J4" s="246"/>
    </row>
    <row r="5" spans="1:11" s="16" customFormat="1" ht="12" customHeight="1" x14ac:dyDescent="0.2">
      <c r="A5" s="187">
        <v>1</v>
      </c>
      <c r="B5" s="191" t="s">
        <v>92</v>
      </c>
      <c r="C5" s="196">
        <v>1.6</v>
      </c>
      <c r="D5" s="192">
        <v>7</v>
      </c>
      <c r="E5" s="200">
        <f>C5-D5</f>
        <v>-5.4</v>
      </c>
      <c r="F5" s="196">
        <v>1.5</v>
      </c>
      <c r="G5" s="192">
        <v>6.9</v>
      </c>
      <c r="H5" s="192">
        <f>F5-G5</f>
        <v>-5.4</v>
      </c>
    </row>
    <row r="6" spans="1:11" s="1" customFormat="1" ht="12" customHeight="1" x14ac:dyDescent="0.2">
      <c r="A6" s="187">
        <v>2</v>
      </c>
      <c r="B6" s="191" t="s">
        <v>93</v>
      </c>
      <c r="C6" s="196" t="s">
        <v>1</v>
      </c>
      <c r="D6" s="197">
        <v>5.9</v>
      </c>
      <c r="E6" s="200">
        <f>0-D6</f>
        <v>-5.9</v>
      </c>
      <c r="F6" s="196">
        <v>0.6</v>
      </c>
      <c r="G6" s="193">
        <v>5.0999999999999996</v>
      </c>
      <c r="H6" s="192">
        <f t="shared" ref="H6:H40" si="0">F6-G6</f>
        <v>-4.5</v>
      </c>
      <c r="J6" s="16"/>
      <c r="K6" s="38"/>
    </row>
    <row r="7" spans="1:11" s="1" customFormat="1" ht="12" customHeight="1" x14ac:dyDescent="0.2">
      <c r="A7" s="187">
        <v>3</v>
      </c>
      <c r="B7" s="191" t="s">
        <v>94</v>
      </c>
      <c r="C7" s="196" t="s">
        <v>1</v>
      </c>
      <c r="D7" s="197">
        <v>6.5</v>
      </c>
      <c r="E7" s="200">
        <f>0-D7</f>
        <v>-6.5</v>
      </c>
      <c r="F7" s="196">
        <v>0.8</v>
      </c>
      <c r="G7" s="193">
        <v>5.6</v>
      </c>
      <c r="H7" s="192">
        <f t="shared" si="0"/>
        <v>-4.8</v>
      </c>
      <c r="J7" s="16"/>
      <c r="K7" s="38"/>
    </row>
    <row r="8" spans="1:11" s="1" customFormat="1" ht="12" customHeight="1" x14ac:dyDescent="0.2">
      <c r="A8" s="187">
        <v>4</v>
      </c>
      <c r="B8" s="191" t="s">
        <v>95</v>
      </c>
      <c r="C8" s="196">
        <v>1.1000000000000001</v>
      </c>
      <c r="D8" s="197">
        <v>5.5</v>
      </c>
      <c r="E8" s="200">
        <f t="shared" ref="E8:E40" si="1">C8-D8</f>
        <v>-4.4000000000000004</v>
      </c>
      <c r="F8" s="196">
        <v>0.9</v>
      </c>
      <c r="G8" s="193">
        <v>5.3</v>
      </c>
      <c r="H8" s="192">
        <f t="shared" si="0"/>
        <v>-4.3999999999999995</v>
      </c>
      <c r="J8" s="16"/>
      <c r="K8" s="38"/>
    </row>
    <row r="9" spans="1:11" s="1" customFormat="1" ht="12" customHeight="1" x14ac:dyDescent="0.2">
      <c r="A9" s="187">
        <v>5</v>
      </c>
      <c r="B9" s="191" t="s">
        <v>96</v>
      </c>
      <c r="C9" s="196">
        <v>1.2</v>
      </c>
      <c r="D9" s="197">
        <v>5.5</v>
      </c>
      <c r="E9" s="200">
        <f t="shared" si="1"/>
        <v>-4.3</v>
      </c>
      <c r="F9" s="196">
        <v>0.8</v>
      </c>
      <c r="G9" s="193">
        <v>5</v>
      </c>
      <c r="H9" s="192">
        <f t="shared" si="0"/>
        <v>-4.2</v>
      </c>
      <c r="J9" s="16"/>
      <c r="K9" s="38"/>
    </row>
    <row r="10" spans="1:11" s="1" customFormat="1" ht="12" customHeight="1" x14ac:dyDescent="0.2">
      <c r="A10" s="187">
        <v>6</v>
      </c>
      <c r="B10" s="191" t="s">
        <v>97</v>
      </c>
      <c r="C10" s="196">
        <v>1.7</v>
      </c>
      <c r="D10" s="197">
        <v>5.8</v>
      </c>
      <c r="E10" s="200">
        <f t="shared" si="1"/>
        <v>-4.0999999999999996</v>
      </c>
      <c r="F10" s="196">
        <v>1.2</v>
      </c>
      <c r="G10" s="193">
        <v>6.5</v>
      </c>
      <c r="H10" s="192">
        <f t="shared" si="0"/>
        <v>-5.3</v>
      </c>
      <c r="J10" s="16"/>
      <c r="K10" s="38"/>
    </row>
    <row r="11" spans="1:11" s="1" customFormat="1" ht="12" customHeight="1" x14ac:dyDescent="0.2">
      <c r="A11" s="187">
        <v>7</v>
      </c>
      <c r="B11" s="191" t="s">
        <v>98</v>
      </c>
      <c r="C11" s="196">
        <v>2.2000000000000002</v>
      </c>
      <c r="D11" s="197">
        <v>7.4</v>
      </c>
      <c r="E11" s="200">
        <f t="shared" si="1"/>
        <v>-5.2</v>
      </c>
      <c r="F11" s="196">
        <v>1.4</v>
      </c>
      <c r="G11" s="193">
        <v>7.5</v>
      </c>
      <c r="H11" s="192">
        <f t="shared" si="0"/>
        <v>-6.1</v>
      </c>
      <c r="J11" s="16"/>
      <c r="K11" s="38"/>
    </row>
    <row r="12" spans="1:11" s="1" customFormat="1" ht="12" customHeight="1" x14ac:dyDescent="0.2">
      <c r="A12" s="187">
        <v>8</v>
      </c>
      <c r="B12" s="191" t="s">
        <v>99</v>
      </c>
      <c r="C12" s="196">
        <v>0.9</v>
      </c>
      <c r="D12" s="197">
        <v>6.1</v>
      </c>
      <c r="E12" s="200">
        <f t="shared" si="1"/>
        <v>-5.1999999999999993</v>
      </c>
      <c r="F12" s="196">
        <v>1</v>
      </c>
      <c r="G12" s="193">
        <v>7.3</v>
      </c>
      <c r="H12" s="192">
        <f t="shared" si="0"/>
        <v>-6.3</v>
      </c>
      <c r="J12" s="16"/>
      <c r="K12" s="38"/>
    </row>
    <row r="13" spans="1:11" s="1" customFormat="1" ht="12" customHeight="1" x14ac:dyDescent="0.2">
      <c r="A13" s="187">
        <v>9</v>
      </c>
      <c r="B13" s="191" t="s">
        <v>100</v>
      </c>
      <c r="C13" s="196">
        <v>1.6</v>
      </c>
      <c r="D13" s="197">
        <v>6.6</v>
      </c>
      <c r="E13" s="200">
        <f t="shared" si="1"/>
        <v>-5</v>
      </c>
      <c r="F13" s="196">
        <v>0.9</v>
      </c>
      <c r="G13" s="193">
        <v>5.6</v>
      </c>
      <c r="H13" s="192">
        <f t="shared" si="0"/>
        <v>-4.6999999999999993</v>
      </c>
      <c r="J13" s="16"/>
      <c r="K13" s="38"/>
    </row>
    <row r="14" spans="1:11" s="1" customFormat="1" ht="12" customHeight="1" x14ac:dyDescent="0.2">
      <c r="A14" s="187">
        <v>10</v>
      </c>
      <c r="B14" s="191" t="s">
        <v>101</v>
      </c>
      <c r="C14" s="196">
        <v>1.6</v>
      </c>
      <c r="D14" s="197">
        <v>7.3</v>
      </c>
      <c r="E14" s="200">
        <f t="shared" si="1"/>
        <v>-5.6999999999999993</v>
      </c>
      <c r="F14" s="196">
        <v>1</v>
      </c>
      <c r="G14" s="193">
        <v>5.9</v>
      </c>
      <c r="H14" s="192">
        <f t="shared" si="0"/>
        <v>-4.9000000000000004</v>
      </c>
      <c r="J14" s="16"/>
      <c r="K14" s="38"/>
    </row>
    <row r="15" spans="1:11" s="1" customFormat="1" ht="12" customHeight="1" x14ac:dyDescent="0.2">
      <c r="A15" s="187">
        <v>11</v>
      </c>
      <c r="B15" s="191" t="s">
        <v>102</v>
      </c>
      <c r="C15" s="196">
        <v>1.4</v>
      </c>
      <c r="D15" s="197">
        <v>6.6</v>
      </c>
      <c r="E15" s="200">
        <f t="shared" si="1"/>
        <v>-5.1999999999999993</v>
      </c>
      <c r="F15" s="196">
        <v>1.1000000000000001</v>
      </c>
      <c r="G15" s="193">
        <v>6.4</v>
      </c>
      <c r="H15" s="192">
        <f t="shared" si="0"/>
        <v>-5.3000000000000007</v>
      </c>
      <c r="J15" s="16"/>
      <c r="K15" s="38"/>
    </row>
    <row r="16" spans="1:11" s="1" customFormat="1" ht="12" customHeight="1" x14ac:dyDescent="0.2">
      <c r="A16" s="187">
        <v>12</v>
      </c>
      <c r="B16" s="191" t="s">
        <v>103</v>
      </c>
      <c r="C16" s="196">
        <v>2.1</v>
      </c>
      <c r="D16" s="197">
        <v>8.4</v>
      </c>
      <c r="E16" s="200">
        <f t="shared" si="1"/>
        <v>-6.3000000000000007</v>
      </c>
      <c r="F16" s="196">
        <v>1.3</v>
      </c>
      <c r="G16" s="193">
        <v>7.2</v>
      </c>
      <c r="H16" s="192">
        <f t="shared" si="0"/>
        <v>-5.9</v>
      </c>
      <c r="J16" s="16"/>
      <c r="K16" s="38"/>
    </row>
    <row r="17" spans="1:11" s="1" customFormat="1" ht="24" customHeight="1" x14ac:dyDescent="0.2">
      <c r="A17" s="138" t="s">
        <v>127</v>
      </c>
      <c r="B17" s="159" t="s">
        <v>185</v>
      </c>
      <c r="C17" s="196">
        <v>1.4</v>
      </c>
      <c r="D17" s="197">
        <v>4.8</v>
      </c>
      <c r="E17" s="200">
        <f t="shared" si="1"/>
        <v>-3.4</v>
      </c>
      <c r="F17" s="196">
        <v>0.9</v>
      </c>
      <c r="G17" s="193">
        <v>4.2</v>
      </c>
      <c r="H17" s="192">
        <f t="shared" si="0"/>
        <v>-3.3000000000000003</v>
      </c>
      <c r="J17" s="16"/>
      <c r="K17" s="38"/>
    </row>
    <row r="18" spans="1:11" s="1" customFormat="1" ht="12" customHeight="1" x14ac:dyDescent="0.2">
      <c r="A18" s="187" t="s">
        <v>177</v>
      </c>
      <c r="B18" s="159" t="s">
        <v>121</v>
      </c>
      <c r="C18" s="196">
        <v>0.7</v>
      </c>
      <c r="D18" s="197">
        <v>6.1</v>
      </c>
      <c r="E18" s="200">
        <f t="shared" si="1"/>
        <v>-5.3999999999999995</v>
      </c>
      <c r="F18" s="196">
        <v>0.6</v>
      </c>
      <c r="G18" s="193">
        <v>5</v>
      </c>
      <c r="H18" s="192">
        <f t="shared" si="0"/>
        <v>-4.4000000000000004</v>
      </c>
      <c r="J18" s="16"/>
      <c r="K18" s="38"/>
    </row>
    <row r="19" spans="1:11" s="1" customFormat="1" ht="12" customHeight="1" x14ac:dyDescent="0.2">
      <c r="A19" s="187">
        <v>15</v>
      </c>
      <c r="B19" s="191" t="s">
        <v>104</v>
      </c>
      <c r="C19" s="196">
        <v>1.8</v>
      </c>
      <c r="D19" s="197">
        <v>6</v>
      </c>
      <c r="E19" s="200">
        <f t="shared" si="1"/>
        <v>-4.2</v>
      </c>
      <c r="F19" s="196">
        <v>1</v>
      </c>
      <c r="G19" s="193">
        <v>5.5</v>
      </c>
      <c r="H19" s="192">
        <f t="shared" si="0"/>
        <v>-4.5</v>
      </c>
      <c r="J19" s="16"/>
      <c r="K19" s="38"/>
    </row>
    <row r="20" spans="1:11" s="1" customFormat="1" ht="12" customHeight="1" x14ac:dyDescent="0.2">
      <c r="A20" s="187">
        <v>16</v>
      </c>
      <c r="B20" s="191" t="s">
        <v>105</v>
      </c>
      <c r="C20" s="196">
        <v>2.2000000000000002</v>
      </c>
      <c r="D20" s="197">
        <v>7</v>
      </c>
      <c r="E20" s="200">
        <f t="shared" si="1"/>
        <v>-4.8</v>
      </c>
      <c r="F20" s="196">
        <v>1.1000000000000001</v>
      </c>
      <c r="G20" s="193">
        <v>5.5</v>
      </c>
      <c r="H20" s="192">
        <f t="shared" si="0"/>
        <v>-4.4000000000000004</v>
      </c>
      <c r="J20" s="16"/>
      <c r="K20" s="38"/>
    </row>
    <row r="21" spans="1:11" s="1" customFormat="1" ht="12" customHeight="1" x14ac:dyDescent="0.2">
      <c r="A21" s="187">
        <v>17</v>
      </c>
      <c r="B21" s="191" t="s">
        <v>106</v>
      </c>
      <c r="C21" s="196">
        <v>1.1000000000000001</v>
      </c>
      <c r="D21" s="197">
        <v>5.2</v>
      </c>
      <c r="E21" s="200">
        <f t="shared" si="1"/>
        <v>-4.0999999999999996</v>
      </c>
      <c r="F21" s="196">
        <v>0.9</v>
      </c>
      <c r="G21" s="193">
        <v>5.4</v>
      </c>
      <c r="H21" s="192">
        <f t="shared" si="0"/>
        <v>-4.5</v>
      </c>
      <c r="J21" s="16"/>
      <c r="K21" s="38"/>
    </row>
    <row r="22" spans="1:11" s="1" customFormat="1" ht="12" customHeight="1" x14ac:dyDescent="0.2">
      <c r="A22" s="187">
        <v>18</v>
      </c>
      <c r="B22" s="191" t="s">
        <v>107</v>
      </c>
      <c r="C22" s="196">
        <v>1.5</v>
      </c>
      <c r="D22" s="197">
        <v>7.7</v>
      </c>
      <c r="E22" s="200">
        <f t="shared" si="1"/>
        <v>-6.2</v>
      </c>
      <c r="F22" s="196">
        <v>1</v>
      </c>
      <c r="G22" s="193">
        <v>6.3</v>
      </c>
      <c r="H22" s="192">
        <f t="shared" si="0"/>
        <v>-5.3</v>
      </c>
      <c r="J22" s="16"/>
      <c r="K22" s="38"/>
    </row>
    <row r="23" spans="1:11" s="1" customFormat="1" ht="12" customHeight="1" x14ac:dyDescent="0.2">
      <c r="A23" s="187">
        <v>19</v>
      </c>
      <c r="B23" s="191" t="s">
        <v>108</v>
      </c>
      <c r="C23" s="196">
        <v>1.3</v>
      </c>
      <c r="D23" s="197">
        <v>6.6</v>
      </c>
      <c r="E23" s="200">
        <f t="shared" si="1"/>
        <v>-5.3</v>
      </c>
      <c r="F23" s="196">
        <v>0.8</v>
      </c>
      <c r="G23" s="193">
        <v>5.7</v>
      </c>
      <c r="H23" s="192">
        <f t="shared" si="0"/>
        <v>-4.9000000000000004</v>
      </c>
      <c r="J23" s="16"/>
      <c r="K23" s="38"/>
    </row>
    <row r="24" spans="1:11" s="1" customFormat="1" ht="12" customHeight="1" x14ac:dyDescent="0.2">
      <c r="A24" s="187" t="s">
        <v>178</v>
      </c>
      <c r="B24" s="159" t="s">
        <v>122</v>
      </c>
      <c r="C24" s="196">
        <v>1.3</v>
      </c>
      <c r="D24" s="197">
        <v>5.8</v>
      </c>
      <c r="E24" s="200">
        <f t="shared" si="1"/>
        <v>-4.5</v>
      </c>
      <c r="F24" s="196">
        <v>0.8</v>
      </c>
      <c r="G24" s="193">
        <v>5.5</v>
      </c>
      <c r="H24" s="192">
        <f t="shared" si="0"/>
        <v>-4.7</v>
      </c>
      <c r="J24" s="16"/>
      <c r="K24" s="38"/>
    </row>
    <row r="25" spans="1:11" s="1" customFormat="1" ht="12" customHeight="1" x14ac:dyDescent="0.2">
      <c r="A25" s="187" t="s">
        <v>179</v>
      </c>
      <c r="B25" s="159" t="s">
        <v>123</v>
      </c>
      <c r="C25" s="196">
        <v>1.2</v>
      </c>
      <c r="D25" s="197">
        <v>5.7</v>
      </c>
      <c r="E25" s="200">
        <f t="shared" si="1"/>
        <v>-4.5</v>
      </c>
      <c r="F25" s="196">
        <v>0.7</v>
      </c>
      <c r="G25" s="193">
        <v>5.0999999999999996</v>
      </c>
      <c r="H25" s="192">
        <f t="shared" si="0"/>
        <v>-4.3999999999999995</v>
      </c>
      <c r="J25" s="16"/>
      <c r="K25" s="38"/>
    </row>
    <row r="26" spans="1:11" s="1" customFormat="1" ht="12" customHeight="1" x14ac:dyDescent="0.2">
      <c r="A26" s="187" t="s">
        <v>180</v>
      </c>
      <c r="B26" s="159" t="s">
        <v>124</v>
      </c>
      <c r="C26" s="196" t="s">
        <v>1</v>
      </c>
      <c r="D26" s="197">
        <v>5.5</v>
      </c>
      <c r="E26" s="200">
        <f>0-D26</f>
        <v>-5.5</v>
      </c>
      <c r="F26" s="196">
        <v>0.6</v>
      </c>
      <c r="G26" s="193">
        <v>5.0999999999999996</v>
      </c>
      <c r="H26" s="192">
        <f t="shared" si="0"/>
        <v>-4.5</v>
      </c>
      <c r="J26" s="16"/>
      <c r="K26" s="38"/>
    </row>
    <row r="27" spans="1:11" s="1" customFormat="1" ht="12" customHeight="1" x14ac:dyDescent="0.2">
      <c r="A27" s="187">
        <v>23</v>
      </c>
      <c r="B27" s="191" t="s">
        <v>109</v>
      </c>
      <c r="C27" s="196">
        <v>1.6</v>
      </c>
      <c r="D27" s="197">
        <v>5.2</v>
      </c>
      <c r="E27" s="200">
        <f t="shared" si="1"/>
        <v>-3.6</v>
      </c>
      <c r="F27" s="196">
        <v>1</v>
      </c>
      <c r="G27" s="193">
        <v>5.2</v>
      </c>
      <c r="H27" s="192">
        <f t="shared" si="0"/>
        <v>-4.2</v>
      </c>
      <c r="J27" s="16"/>
      <c r="K27" s="38"/>
    </row>
    <row r="28" spans="1:11" s="1" customFormat="1" ht="12" customHeight="1" x14ac:dyDescent="0.2">
      <c r="A28" s="187" t="s">
        <v>181</v>
      </c>
      <c r="B28" s="159" t="s">
        <v>125</v>
      </c>
      <c r="C28" s="196">
        <v>1.2</v>
      </c>
      <c r="D28" s="197">
        <v>5.5</v>
      </c>
      <c r="E28" s="200">
        <f t="shared" si="1"/>
        <v>-4.3</v>
      </c>
      <c r="F28" s="196">
        <v>0.9</v>
      </c>
      <c r="G28" s="193">
        <v>5.0999999999999996</v>
      </c>
      <c r="H28" s="192">
        <f t="shared" si="0"/>
        <v>-4.1999999999999993</v>
      </c>
      <c r="J28" s="16"/>
      <c r="K28" s="38"/>
    </row>
    <row r="29" spans="1:11" s="1" customFormat="1" ht="12" customHeight="1" x14ac:dyDescent="0.2">
      <c r="A29" s="187" t="s">
        <v>182</v>
      </c>
      <c r="B29" s="159" t="s">
        <v>126</v>
      </c>
      <c r="C29" s="196">
        <v>1.3</v>
      </c>
      <c r="D29" s="197">
        <v>6</v>
      </c>
      <c r="E29" s="200">
        <f t="shared" si="1"/>
        <v>-4.7</v>
      </c>
      <c r="F29" s="196">
        <v>0.8</v>
      </c>
      <c r="G29" s="193">
        <v>5.4</v>
      </c>
      <c r="H29" s="192">
        <f t="shared" si="0"/>
        <v>-4.6000000000000005</v>
      </c>
      <c r="J29" s="16"/>
      <c r="K29" s="38"/>
    </row>
    <row r="30" spans="1:11" s="1" customFormat="1" ht="12" customHeight="1" x14ac:dyDescent="0.2">
      <c r="A30" s="187">
        <v>26</v>
      </c>
      <c r="B30" s="191" t="s">
        <v>110</v>
      </c>
      <c r="C30" s="196">
        <v>1.8</v>
      </c>
      <c r="D30" s="197">
        <v>9</v>
      </c>
      <c r="E30" s="200">
        <f t="shared" si="1"/>
        <v>-7.2</v>
      </c>
      <c r="F30" s="196">
        <v>1.2</v>
      </c>
      <c r="G30" s="193">
        <v>7</v>
      </c>
      <c r="H30" s="192">
        <f t="shared" si="0"/>
        <v>-5.8</v>
      </c>
      <c r="J30" s="16"/>
      <c r="K30" s="38"/>
    </row>
    <row r="31" spans="1:11" s="1" customFormat="1" ht="12" customHeight="1" x14ac:dyDescent="0.2">
      <c r="A31" s="187">
        <v>27</v>
      </c>
      <c r="B31" s="191" t="s">
        <v>111</v>
      </c>
      <c r="C31" s="196">
        <v>2.1</v>
      </c>
      <c r="D31" s="197">
        <v>5.0999999999999996</v>
      </c>
      <c r="E31" s="200">
        <f t="shared" si="1"/>
        <v>-2.9999999999999996</v>
      </c>
      <c r="F31" s="196">
        <v>1.1000000000000001</v>
      </c>
      <c r="G31" s="193">
        <v>5.6</v>
      </c>
      <c r="H31" s="192">
        <f t="shared" si="0"/>
        <v>-4.5</v>
      </c>
      <c r="J31" s="16"/>
      <c r="K31" s="38"/>
    </row>
    <row r="32" spans="1:11" s="1" customFormat="1" ht="12" customHeight="1" x14ac:dyDescent="0.2">
      <c r="A32" s="187">
        <v>28</v>
      </c>
      <c r="B32" s="191" t="s">
        <v>112</v>
      </c>
      <c r="C32" s="196">
        <v>1.8</v>
      </c>
      <c r="D32" s="197">
        <v>6.2</v>
      </c>
      <c r="E32" s="200">
        <f t="shared" si="1"/>
        <v>-4.4000000000000004</v>
      </c>
      <c r="F32" s="196">
        <v>1</v>
      </c>
      <c r="G32" s="193">
        <v>5.7</v>
      </c>
      <c r="H32" s="192">
        <f t="shared" si="0"/>
        <v>-4.7</v>
      </c>
      <c r="J32" s="16"/>
      <c r="K32" s="38"/>
    </row>
    <row r="33" spans="1:16" s="1" customFormat="1" ht="12" customHeight="1" x14ac:dyDescent="0.2">
      <c r="A33" s="187">
        <v>29</v>
      </c>
      <c r="B33" s="191" t="s">
        <v>113</v>
      </c>
      <c r="C33" s="196">
        <v>4</v>
      </c>
      <c r="D33" s="197">
        <v>9.4</v>
      </c>
      <c r="E33" s="200">
        <f t="shared" si="1"/>
        <v>-5.4</v>
      </c>
      <c r="F33" s="196">
        <v>1.7</v>
      </c>
      <c r="G33" s="193">
        <v>6.2</v>
      </c>
      <c r="H33" s="192">
        <f t="shared" si="0"/>
        <v>-4.5</v>
      </c>
      <c r="J33" s="16"/>
      <c r="K33" s="38"/>
    </row>
    <row r="34" spans="1:16" s="1" customFormat="1" ht="12" customHeight="1" x14ac:dyDescent="0.2">
      <c r="A34" s="187">
        <v>30</v>
      </c>
      <c r="B34" s="191" t="s">
        <v>114</v>
      </c>
      <c r="C34" s="196">
        <v>1.9</v>
      </c>
      <c r="D34" s="197">
        <v>5.7</v>
      </c>
      <c r="E34" s="200">
        <f t="shared" si="1"/>
        <v>-3.8000000000000003</v>
      </c>
      <c r="F34" s="196">
        <v>1.1000000000000001</v>
      </c>
      <c r="G34" s="193">
        <v>5.5</v>
      </c>
      <c r="H34" s="192">
        <f t="shared" si="0"/>
        <v>-4.4000000000000004</v>
      </c>
      <c r="J34" s="16"/>
      <c r="K34" s="38"/>
    </row>
    <row r="35" spans="1:16" s="1" customFormat="1" ht="12" customHeight="1" x14ac:dyDescent="0.2">
      <c r="A35" s="187">
        <v>31</v>
      </c>
      <c r="B35" s="191" t="s">
        <v>115</v>
      </c>
      <c r="C35" s="196">
        <v>1.4</v>
      </c>
      <c r="D35" s="197">
        <v>5</v>
      </c>
      <c r="E35" s="200">
        <f t="shared" si="1"/>
        <v>-3.6</v>
      </c>
      <c r="F35" s="196">
        <v>0.9</v>
      </c>
      <c r="G35" s="193">
        <v>5.0999999999999996</v>
      </c>
      <c r="H35" s="192">
        <f t="shared" si="0"/>
        <v>-4.1999999999999993</v>
      </c>
      <c r="J35" s="16"/>
      <c r="K35" s="38"/>
    </row>
    <row r="36" spans="1:16" s="1" customFormat="1" ht="12" customHeight="1" x14ac:dyDescent="0.2">
      <c r="A36" s="187">
        <v>32</v>
      </c>
      <c r="B36" s="191" t="s">
        <v>116</v>
      </c>
      <c r="C36" s="196">
        <v>1.7</v>
      </c>
      <c r="D36" s="197">
        <v>6.2</v>
      </c>
      <c r="E36" s="200">
        <f t="shared" si="1"/>
        <v>-4.5</v>
      </c>
      <c r="F36" s="196">
        <v>1.2</v>
      </c>
      <c r="G36" s="193">
        <v>6</v>
      </c>
      <c r="H36" s="192">
        <f t="shared" si="0"/>
        <v>-4.8</v>
      </c>
      <c r="J36" s="16"/>
      <c r="K36" s="38"/>
    </row>
    <row r="37" spans="1:16" s="1" customFormat="1" ht="12" customHeight="1" x14ac:dyDescent="0.2">
      <c r="A37" s="187">
        <v>33</v>
      </c>
      <c r="B37" s="191" t="s">
        <v>117</v>
      </c>
      <c r="C37" s="196">
        <v>1.5</v>
      </c>
      <c r="D37" s="197">
        <v>5.2</v>
      </c>
      <c r="E37" s="200">
        <f t="shared" si="1"/>
        <v>-3.7</v>
      </c>
      <c r="F37" s="196">
        <v>1</v>
      </c>
      <c r="G37" s="193">
        <v>5.2</v>
      </c>
      <c r="H37" s="192">
        <f t="shared" si="0"/>
        <v>-4.2</v>
      </c>
      <c r="J37" s="16"/>
      <c r="K37" s="38"/>
    </row>
    <row r="38" spans="1:16" s="1" customFormat="1" ht="12" customHeight="1" x14ac:dyDescent="0.2">
      <c r="A38" s="187">
        <v>34</v>
      </c>
      <c r="B38" s="191" t="s">
        <v>118</v>
      </c>
      <c r="C38" s="196">
        <v>1.4</v>
      </c>
      <c r="D38" s="197">
        <v>5.9</v>
      </c>
      <c r="E38" s="200">
        <f t="shared" si="1"/>
        <v>-4.5</v>
      </c>
      <c r="F38" s="196">
        <v>1.1000000000000001</v>
      </c>
      <c r="G38" s="193">
        <v>6.1</v>
      </c>
      <c r="H38" s="192">
        <f t="shared" si="0"/>
        <v>-5</v>
      </c>
      <c r="J38" s="16"/>
      <c r="K38" s="38"/>
    </row>
    <row r="39" spans="1:16" s="1" customFormat="1" ht="12" customHeight="1" x14ac:dyDescent="0.2">
      <c r="A39" s="187">
        <v>35</v>
      </c>
      <c r="B39" s="191" t="s">
        <v>119</v>
      </c>
      <c r="C39" s="196">
        <v>1.8</v>
      </c>
      <c r="D39" s="197">
        <v>4.8</v>
      </c>
      <c r="E39" s="200">
        <f t="shared" si="1"/>
        <v>-3</v>
      </c>
      <c r="F39" s="196">
        <v>0.9</v>
      </c>
      <c r="G39" s="193">
        <v>4.4000000000000004</v>
      </c>
      <c r="H39" s="192">
        <f t="shared" si="0"/>
        <v>-3.5000000000000004</v>
      </c>
      <c r="J39" s="16"/>
      <c r="K39" s="38"/>
    </row>
    <row r="40" spans="1:16" s="1" customFormat="1" ht="12" customHeight="1" x14ac:dyDescent="0.2">
      <c r="A40" s="187">
        <v>36</v>
      </c>
      <c r="B40" s="191" t="s">
        <v>120</v>
      </c>
      <c r="C40" s="196">
        <v>1.2</v>
      </c>
      <c r="D40" s="197">
        <v>4.7</v>
      </c>
      <c r="E40" s="200">
        <f t="shared" si="1"/>
        <v>-3.5</v>
      </c>
      <c r="F40" s="196">
        <v>0.7</v>
      </c>
      <c r="G40" s="193">
        <v>4</v>
      </c>
      <c r="H40" s="192">
        <f t="shared" si="0"/>
        <v>-3.3</v>
      </c>
      <c r="J40" s="16"/>
      <c r="K40" s="38"/>
    </row>
    <row r="41" spans="1:16" s="1" customFormat="1" x14ac:dyDescent="0.2">
      <c r="A41" s="187"/>
      <c r="B41" s="187"/>
      <c r="C41" s="18"/>
      <c r="D41" s="18"/>
      <c r="E41" s="18"/>
      <c r="F41" s="18"/>
      <c r="G41" s="18"/>
      <c r="H41" s="16"/>
      <c r="J41" s="16"/>
      <c r="K41" s="38"/>
    </row>
    <row r="42" spans="1:16" s="1" customFormat="1" x14ac:dyDescent="0.2">
      <c r="A42" s="33"/>
      <c r="B42" s="33"/>
      <c r="C42" s="16"/>
      <c r="D42" s="16"/>
      <c r="E42" s="16"/>
      <c r="F42" s="16"/>
      <c r="G42" s="16"/>
      <c r="H42" s="16"/>
      <c r="J42" s="16" t="s">
        <v>192</v>
      </c>
      <c r="K42" s="38"/>
    </row>
    <row r="43" spans="1:16" s="1" customFormat="1" x14ac:dyDescent="0.2">
      <c r="A43" s="16"/>
      <c r="B43" s="16"/>
      <c r="C43" s="16"/>
      <c r="D43" s="16"/>
      <c r="E43" s="16"/>
      <c r="F43" s="16"/>
      <c r="G43" s="16"/>
      <c r="H43" s="16"/>
      <c r="J43" s="24" t="s">
        <v>13</v>
      </c>
      <c r="K43" s="195" t="s">
        <v>184</v>
      </c>
      <c r="L43" s="201" t="s">
        <v>186</v>
      </c>
    </row>
    <row r="44" spans="1:16" s="1" customFormat="1" x14ac:dyDescent="0.2">
      <c r="A44" s="16"/>
      <c r="B44" s="16"/>
      <c r="C44" s="16"/>
      <c r="D44" s="16"/>
      <c r="E44" s="16"/>
      <c r="F44" s="16"/>
      <c r="G44" s="16"/>
      <c r="H44" s="16"/>
      <c r="J44" s="31">
        <v>1990</v>
      </c>
      <c r="K44" s="38">
        <v>5.4689615726481131</v>
      </c>
      <c r="L44" s="202">
        <f>$K$53</f>
        <v>4.0924294572924129</v>
      </c>
      <c r="O44" s="198"/>
      <c r="P44" s="198"/>
    </row>
    <row r="45" spans="1:16" s="1" customFormat="1" x14ac:dyDescent="0.2">
      <c r="A45" s="16"/>
      <c r="B45" s="16"/>
      <c r="C45" s="16"/>
      <c r="D45" s="16"/>
      <c r="E45" s="16"/>
      <c r="F45" s="16"/>
      <c r="G45" s="16"/>
      <c r="H45" s="16"/>
      <c r="J45" s="31">
        <v>1994</v>
      </c>
      <c r="K45" s="38">
        <v>3.8290772146521581</v>
      </c>
      <c r="L45" s="202">
        <f t="shared" ref="L45:L52" si="2">$K$53</f>
        <v>4.0924294572924129</v>
      </c>
      <c r="O45" s="198"/>
      <c r="P45" s="198"/>
    </row>
    <row r="46" spans="1:16" s="1" customFormat="1" x14ac:dyDescent="0.2">
      <c r="A46" s="16"/>
      <c r="B46" s="16"/>
      <c r="C46" s="16"/>
      <c r="D46" s="16"/>
      <c r="E46" s="16"/>
      <c r="F46" s="16"/>
      <c r="G46" s="16"/>
      <c r="H46" s="16"/>
      <c r="J46" s="31">
        <v>1998</v>
      </c>
      <c r="K46" s="38">
        <v>1.5565501549981664</v>
      </c>
      <c r="L46" s="202">
        <f t="shared" si="2"/>
        <v>4.0924294572924129</v>
      </c>
      <c r="O46" s="198"/>
      <c r="P46" s="198"/>
    </row>
    <row r="47" spans="1:16" s="1" customFormat="1" x14ac:dyDescent="0.2">
      <c r="A47" s="16"/>
      <c r="B47" s="16"/>
      <c r="C47" s="16"/>
      <c r="D47" s="16"/>
      <c r="E47" s="16"/>
      <c r="F47" s="16"/>
      <c r="G47" s="16"/>
      <c r="H47" s="16"/>
      <c r="J47" s="31">
        <v>2002</v>
      </c>
      <c r="K47" s="38">
        <v>4.6715465830187499</v>
      </c>
      <c r="L47" s="202">
        <f t="shared" si="2"/>
        <v>4.0924294572924129</v>
      </c>
      <c r="O47" s="198"/>
      <c r="P47" s="198"/>
    </row>
    <row r="48" spans="1:16" s="1" customFormat="1" x14ac:dyDescent="0.2">
      <c r="A48" s="16"/>
      <c r="B48" s="16"/>
      <c r="C48" s="16"/>
      <c r="D48" s="16"/>
      <c r="E48" s="16"/>
      <c r="F48" s="16"/>
      <c r="G48" s="16"/>
      <c r="H48" s="16"/>
      <c r="J48" s="31">
        <v>2006</v>
      </c>
      <c r="K48" s="38">
        <v>8.9348973580314972</v>
      </c>
      <c r="L48" s="202">
        <f t="shared" si="2"/>
        <v>4.0924294572924129</v>
      </c>
      <c r="O48" s="198"/>
      <c r="P48" s="198"/>
    </row>
    <row r="49" spans="1:17" s="1" customFormat="1" x14ac:dyDescent="0.2">
      <c r="A49" s="16"/>
      <c r="B49" s="16"/>
      <c r="C49" s="16"/>
      <c r="D49" s="16"/>
      <c r="E49" s="16"/>
      <c r="F49" s="16"/>
      <c r="G49" s="16"/>
      <c r="H49" s="16"/>
      <c r="J49" s="31">
        <v>2011</v>
      </c>
      <c r="K49" s="38">
        <v>2.623622435482821</v>
      </c>
      <c r="L49" s="202">
        <f t="shared" si="2"/>
        <v>4.0924294572924129</v>
      </c>
      <c r="O49" s="198"/>
      <c r="P49" s="198"/>
    </row>
    <row r="50" spans="1:17" s="1" customFormat="1" x14ac:dyDescent="0.2">
      <c r="A50" s="16"/>
      <c r="B50" s="16"/>
      <c r="C50" s="16"/>
      <c r="D50" s="16"/>
      <c r="E50" s="16"/>
      <c r="F50" s="16"/>
      <c r="G50" s="16"/>
      <c r="H50" s="16"/>
      <c r="J50" s="31">
        <v>2016</v>
      </c>
      <c r="K50" s="38">
        <v>2.9517021550639728</v>
      </c>
      <c r="L50" s="202">
        <f t="shared" si="2"/>
        <v>4.0924294572924129</v>
      </c>
      <c r="O50" s="198"/>
      <c r="P50" s="198"/>
      <c r="Q50" s="198"/>
    </row>
    <row r="51" spans="1:17" s="1" customFormat="1" x14ac:dyDescent="0.2">
      <c r="A51" s="16"/>
      <c r="B51" s="16"/>
      <c r="C51" s="16"/>
      <c r="D51" s="16"/>
      <c r="E51" s="16"/>
      <c r="F51" s="16"/>
      <c r="G51" s="16"/>
      <c r="H51" s="16"/>
      <c r="J51" s="31">
        <v>2021</v>
      </c>
      <c r="K51" s="38">
        <v>5.7955076417362337</v>
      </c>
      <c r="L51" s="202">
        <f t="shared" si="2"/>
        <v>4.0924294572924129</v>
      </c>
      <c r="O51" s="198"/>
      <c r="P51" s="198"/>
      <c r="Q51" s="198"/>
    </row>
    <row r="52" spans="1:17" s="1" customFormat="1" x14ac:dyDescent="0.2">
      <c r="A52" s="16"/>
      <c r="B52" s="16"/>
      <c r="C52" s="16"/>
      <c r="D52" s="16"/>
      <c r="E52" s="16"/>
      <c r="F52" s="16"/>
      <c r="G52" s="16"/>
      <c r="H52" s="16"/>
      <c r="J52" s="31" t="s">
        <v>89</v>
      </c>
      <c r="K52" s="38">
        <f>F4</f>
        <v>1</v>
      </c>
      <c r="L52" s="202">
        <f t="shared" si="2"/>
        <v>4.0924294572924129</v>
      </c>
    </row>
    <row r="53" spans="1:17" s="1" customFormat="1" x14ac:dyDescent="0.2">
      <c r="A53" s="16"/>
      <c r="B53" s="16"/>
      <c r="C53" s="16"/>
      <c r="D53" s="16"/>
      <c r="E53" s="16"/>
      <c r="F53" s="16"/>
      <c r="G53" s="16"/>
      <c r="H53" s="16"/>
      <c r="J53" s="33" t="s">
        <v>146</v>
      </c>
      <c r="K53" s="180">
        <f>SUM(K44:K52)/9</f>
        <v>4.0924294572924129</v>
      </c>
    </row>
    <row r="54" spans="1:17" s="1" customFormat="1" x14ac:dyDescent="0.2">
      <c r="A54" s="16"/>
      <c r="B54" s="16"/>
      <c r="C54" s="16"/>
      <c r="D54" s="16"/>
      <c r="E54" s="16"/>
      <c r="F54" s="16"/>
      <c r="G54" s="16"/>
      <c r="H54" s="16"/>
      <c r="J54" s="16"/>
      <c r="K54" s="38"/>
    </row>
    <row r="55" spans="1:17" s="1" customFormat="1" x14ac:dyDescent="0.2">
      <c r="A55" s="16"/>
      <c r="B55" s="16"/>
      <c r="C55" s="16"/>
      <c r="D55" s="16"/>
      <c r="E55" s="16"/>
      <c r="F55" s="16"/>
      <c r="G55" s="16"/>
      <c r="H55" s="16"/>
      <c r="J55" s="16"/>
      <c r="K55" s="38"/>
    </row>
    <row r="56" spans="1:17" s="1" customFormat="1" x14ac:dyDescent="0.2">
      <c r="A56" s="16"/>
      <c r="B56" s="16"/>
      <c r="C56" s="16"/>
      <c r="D56" s="16"/>
      <c r="E56" s="16"/>
      <c r="F56" s="16"/>
      <c r="G56" s="16"/>
      <c r="H56" s="16"/>
      <c r="J56" s="16"/>
      <c r="K56" s="38"/>
    </row>
    <row r="57" spans="1:17" s="1" customFormat="1" x14ac:dyDescent="0.2">
      <c r="A57" s="16"/>
      <c r="B57" s="16"/>
      <c r="C57" s="16"/>
      <c r="D57" s="16"/>
      <c r="E57" s="16"/>
      <c r="F57" s="16"/>
      <c r="G57" s="16"/>
      <c r="H57" s="16"/>
      <c r="J57" s="16"/>
      <c r="K57" s="38"/>
    </row>
    <row r="58" spans="1:17" x14ac:dyDescent="0.2">
      <c r="A58" s="16"/>
      <c r="B58" s="16"/>
      <c r="C58" s="16"/>
      <c r="D58" s="16"/>
      <c r="E58" s="16"/>
      <c r="F58" s="16"/>
      <c r="G58" s="16"/>
      <c r="H58" s="16"/>
    </row>
    <row r="59" spans="1:17" x14ac:dyDescent="0.2">
      <c r="A59" s="16"/>
      <c r="B59" s="16"/>
      <c r="C59" s="16"/>
      <c r="D59" s="16"/>
      <c r="E59" s="16"/>
      <c r="F59" s="16"/>
      <c r="G59" s="16"/>
      <c r="H59" s="16"/>
    </row>
    <row r="60" spans="1:17" x14ac:dyDescent="0.2">
      <c r="A60" s="16"/>
      <c r="B60" s="16"/>
      <c r="C60" s="16"/>
      <c r="D60" s="16"/>
      <c r="E60" s="16"/>
      <c r="F60" s="16"/>
      <c r="G60" s="16"/>
      <c r="H60" s="16"/>
    </row>
    <row r="61" spans="1:17" x14ac:dyDescent="0.2">
      <c r="A61" s="16"/>
      <c r="B61" s="16"/>
      <c r="C61" s="16"/>
      <c r="D61" s="16"/>
      <c r="E61" s="16"/>
      <c r="F61" s="16"/>
      <c r="G61" s="16"/>
      <c r="H61" s="16"/>
    </row>
    <row r="62" spans="1:17" x14ac:dyDescent="0.2">
      <c r="A62" s="16"/>
      <c r="B62" s="16"/>
      <c r="C62" s="16"/>
      <c r="D62" s="16"/>
      <c r="E62" s="16"/>
      <c r="F62" s="16"/>
      <c r="G62" s="16"/>
      <c r="H62" s="16"/>
    </row>
    <row r="63" spans="1:17" x14ac:dyDescent="0.2">
      <c r="A63" s="16"/>
      <c r="B63" s="16"/>
      <c r="C63" s="16"/>
      <c r="D63" s="16"/>
      <c r="E63" s="16"/>
      <c r="F63" s="16"/>
      <c r="G63" s="16"/>
      <c r="H63" s="16"/>
    </row>
    <row r="64" spans="1:17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  <row r="74" spans="1:8" x14ac:dyDescent="0.2">
      <c r="A74" s="16"/>
      <c r="B74" s="16"/>
      <c r="C74" s="16"/>
      <c r="D74" s="16"/>
      <c r="E74" s="16"/>
      <c r="F74" s="16"/>
      <c r="G74" s="16"/>
      <c r="H74" s="16"/>
    </row>
    <row r="75" spans="1:8" x14ac:dyDescent="0.2">
      <c r="A75" s="16"/>
      <c r="B75" s="16"/>
      <c r="C75" s="16"/>
      <c r="D75" s="16"/>
      <c r="E75" s="16"/>
      <c r="F75" s="16"/>
      <c r="G75" s="16"/>
      <c r="H75" s="16"/>
    </row>
    <row r="76" spans="1:8" x14ac:dyDescent="0.2">
      <c r="A76" s="16"/>
      <c r="B76" s="16"/>
      <c r="C76" s="16"/>
      <c r="D76" s="16"/>
      <c r="E76" s="16"/>
      <c r="F76" s="16"/>
      <c r="G76" s="16"/>
      <c r="H76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ignoredErrors>
    <ignoredError sqref="E26" formula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73"/>
  <sheetViews>
    <sheetView zoomScale="140" zoomScaleNormal="140" workbookViewId="0"/>
  </sheetViews>
  <sheetFormatPr baseColWidth="10" defaultRowHeight="12.75" x14ac:dyDescent="0.2"/>
  <cols>
    <col min="1" max="1" width="4.7109375" style="9" customWidth="1"/>
    <col min="2" max="2" width="24.7109375" style="9" customWidth="1"/>
    <col min="3" max="8" width="11.28515625" style="9" customWidth="1"/>
    <col min="9" max="9" width="2.7109375" style="9" customWidth="1"/>
    <col min="10" max="10" width="12.85546875" style="9" customWidth="1"/>
    <col min="11" max="11" width="12.140625" style="9" customWidth="1"/>
    <col min="12" max="16384" width="11.42578125" style="9"/>
  </cols>
  <sheetData>
    <row r="1" spans="1:11" s="8" customFormat="1" ht="19.5" x14ac:dyDescent="0.3">
      <c r="A1" s="20" t="s">
        <v>62</v>
      </c>
      <c r="B1" s="20"/>
      <c r="C1" s="7"/>
      <c r="D1" s="7"/>
      <c r="E1" s="7"/>
      <c r="F1" s="7"/>
      <c r="G1" s="7"/>
    </row>
    <row r="2" spans="1:11" s="1" customFormat="1" ht="30" customHeight="1" x14ac:dyDescent="0.2">
      <c r="A2" s="209" t="s">
        <v>291</v>
      </c>
      <c r="B2" s="27"/>
      <c r="J2" s="16"/>
    </row>
    <row r="3" spans="1:11" s="16" customFormat="1" ht="72" customHeight="1" x14ac:dyDescent="0.2">
      <c r="A3" s="188" t="s">
        <v>27</v>
      </c>
      <c r="B3" s="189" t="s">
        <v>25</v>
      </c>
      <c r="C3" s="124" t="s">
        <v>275</v>
      </c>
      <c r="D3" s="124" t="s">
        <v>276</v>
      </c>
      <c r="E3" s="124" t="s">
        <v>277</v>
      </c>
      <c r="F3" s="124" t="s">
        <v>278</v>
      </c>
      <c r="G3" s="124" t="s">
        <v>279</v>
      </c>
      <c r="H3" s="124" t="s">
        <v>280</v>
      </c>
    </row>
    <row r="4" spans="1:11" s="33" customFormat="1" ht="18" customHeight="1" x14ac:dyDescent="0.2">
      <c r="A4" s="190" t="s">
        <v>26</v>
      </c>
      <c r="B4" s="165"/>
      <c r="C4" s="194">
        <v>4</v>
      </c>
      <c r="D4" s="194" t="s">
        <v>1</v>
      </c>
      <c r="E4" s="199" t="s">
        <v>1</v>
      </c>
      <c r="F4" s="194">
        <v>4.8</v>
      </c>
      <c r="G4" s="194" t="s">
        <v>1</v>
      </c>
      <c r="H4" s="194" t="s">
        <v>1</v>
      </c>
      <c r="J4" s="246"/>
    </row>
    <row r="5" spans="1:11" s="16" customFormat="1" ht="12" customHeight="1" x14ac:dyDescent="0.2">
      <c r="A5" s="187">
        <v>1</v>
      </c>
      <c r="B5" s="191" t="s">
        <v>92</v>
      </c>
      <c r="C5" s="196">
        <v>2.8</v>
      </c>
      <c r="D5" s="192" t="s">
        <v>1</v>
      </c>
      <c r="E5" s="200" t="s">
        <v>1</v>
      </c>
      <c r="F5" s="196">
        <v>3.4</v>
      </c>
      <c r="G5" s="192" t="s">
        <v>1</v>
      </c>
      <c r="H5" s="192" t="s">
        <v>1</v>
      </c>
    </row>
    <row r="6" spans="1:11" s="1" customFormat="1" ht="12" customHeight="1" x14ac:dyDescent="0.2">
      <c r="A6" s="187">
        <v>2</v>
      </c>
      <c r="B6" s="191" t="s">
        <v>93</v>
      </c>
      <c r="C6" s="196">
        <v>5.4</v>
      </c>
      <c r="D6" s="196" t="s">
        <v>1</v>
      </c>
      <c r="E6" s="200" t="s">
        <v>1</v>
      </c>
      <c r="F6" s="196">
        <v>6</v>
      </c>
      <c r="G6" s="215" t="s">
        <v>1</v>
      </c>
      <c r="H6" s="192" t="s">
        <v>1</v>
      </c>
      <c r="J6" s="16"/>
      <c r="K6" s="38"/>
    </row>
    <row r="7" spans="1:11" s="1" customFormat="1" ht="12" customHeight="1" x14ac:dyDescent="0.2">
      <c r="A7" s="187">
        <v>3</v>
      </c>
      <c r="B7" s="191" t="s">
        <v>94</v>
      </c>
      <c r="C7" s="196">
        <v>6.2</v>
      </c>
      <c r="D7" s="196" t="s">
        <v>1</v>
      </c>
      <c r="E7" s="200" t="s">
        <v>1</v>
      </c>
      <c r="F7" s="196">
        <v>7</v>
      </c>
      <c r="G7" s="215" t="s">
        <v>1</v>
      </c>
      <c r="H7" s="192" t="s">
        <v>1</v>
      </c>
      <c r="J7" s="16"/>
      <c r="K7" s="38"/>
    </row>
    <row r="8" spans="1:11" s="1" customFormat="1" ht="12" customHeight="1" x14ac:dyDescent="0.2">
      <c r="A8" s="187">
        <v>4</v>
      </c>
      <c r="B8" s="191" t="s">
        <v>95</v>
      </c>
      <c r="C8" s="196">
        <v>4.7</v>
      </c>
      <c r="D8" s="196" t="s">
        <v>1</v>
      </c>
      <c r="E8" s="200" t="s">
        <v>1</v>
      </c>
      <c r="F8" s="196">
        <v>5.3</v>
      </c>
      <c r="G8" s="215" t="s">
        <v>1</v>
      </c>
      <c r="H8" s="192" t="s">
        <v>1</v>
      </c>
      <c r="J8" s="16"/>
      <c r="K8" s="38"/>
    </row>
    <row r="9" spans="1:11" s="1" customFormat="1" ht="12" customHeight="1" x14ac:dyDescent="0.2">
      <c r="A9" s="187">
        <v>5</v>
      </c>
      <c r="B9" s="191" t="s">
        <v>96</v>
      </c>
      <c r="C9" s="196">
        <v>5</v>
      </c>
      <c r="D9" s="196" t="s">
        <v>1</v>
      </c>
      <c r="E9" s="200" t="s">
        <v>1</v>
      </c>
      <c r="F9" s="196">
        <v>5.0999999999999996</v>
      </c>
      <c r="G9" s="215" t="s">
        <v>1</v>
      </c>
      <c r="H9" s="192" t="s">
        <v>1</v>
      </c>
      <c r="J9" s="16"/>
      <c r="K9" s="38"/>
    </row>
    <row r="10" spans="1:11" s="1" customFormat="1" ht="12" customHeight="1" x14ac:dyDescent="0.2">
      <c r="A10" s="187">
        <v>6</v>
      </c>
      <c r="B10" s="191" t="s">
        <v>97</v>
      </c>
      <c r="C10" s="196">
        <v>4.2</v>
      </c>
      <c r="D10" s="196" t="s">
        <v>1</v>
      </c>
      <c r="E10" s="200" t="s">
        <v>1</v>
      </c>
      <c r="F10" s="196">
        <v>4.2</v>
      </c>
      <c r="G10" s="215" t="s">
        <v>1</v>
      </c>
      <c r="H10" s="192" t="s">
        <v>1</v>
      </c>
      <c r="J10" s="16"/>
      <c r="K10" s="38"/>
    </row>
    <row r="11" spans="1:11" s="1" customFormat="1" ht="12" customHeight="1" x14ac:dyDescent="0.2">
      <c r="A11" s="187">
        <v>7</v>
      </c>
      <c r="B11" s="191" t="s">
        <v>98</v>
      </c>
      <c r="C11" s="196">
        <v>4.5</v>
      </c>
      <c r="D11" s="196" t="s">
        <v>1</v>
      </c>
      <c r="E11" s="200" t="s">
        <v>1</v>
      </c>
      <c r="F11" s="196">
        <v>4.5</v>
      </c>
      <c r="G11" s="215" t="s">
        <v>1</v>
      </c>
      <c r="H11" s="192" t="s">
        <v>1</v>
      </c>
      <c r="J11" s="16"/>
      <c r="K11" s="38"/>
    </row>
    <row r="12" spans="1:11" s="1" customFormat="1" ht="12" customHeight="1" x14ac:dyDescent="0.2">
      <c r="A12" s="187">
        <v>8</v>
      </c>
      <c r="B12" s="191" t="s">
        <v>99</v>
      </c>
      <c r="C12" s="196">
        <v>2.9</v>
      </c>
      <c r="D12" s="196" t="s">
        <v>1</v>
      </c>
      <c r="E12" s="200" t="s">
        <v>1</v>
      </c>
      <c r="F12" s="289">
        <v>4.8</v>
      </c>
      <c r="G12" s="215" t="s">
        <v>1</v>
      </c>
      <c r="H12" s="192" t="s">
        <v>1</v>
      </c>
      <c r="J12" s="16"/>
      <c r="K12" s="38"/>
    </row>
    <row r="13" spans="1:11" s="1" customFormat="1" ht="12" customHeight="1" x14ac:dyDescent="0.2">
      <c r="A13" s="187">
        <v>9</v>
      </c>
      <c r="B13" s="191" t="s">
        <v>100</v>
      </c>
      <c r="C13" s="196">
        <v>3.9</v>
      </c>
      <c r="D13" s="196" t="s">
        <v>1</v>
      </c>
      <c r="E13" s="200" t="s">
        <v>1</v>
      </c>
      <c r="F13" s="196">
        <v>4.5999999999999996</v>
      </c>
      <c r="G13" s="215" t="s">
        <v>1</v>
      </c>
      <c r="H13" s="192" t="s">
        <v>1</v>
      </c>
      <c r="J13" s="16"/>
      <c r="K13" s="38"/>
    </row>
    <row r="14" spans="1:11" s="1" customFormat="1" ht="12" customHeight="1" x14ac:dyDescent="0.2">
      <c r="A14" s="187">
        <v>10</v>
      </c>
      <c r="B14" s="191" t="s">
        <v>101</v>
      </c>
      <c r="C14" s="196">
        <v>2.7</v>
      </c>
      <c r="D14" s="196" t="s">
        <v>1</v>
      </c>
      <c r="E14" s="200" t="s">
        <v>1</v>
      </c>
      <c r="F14" s="196">
        <v>3.7</v>
      </c>
      <c r="G14" s="215" t="s">
        <v>1</v>
      </c>
      <c r="H14" s="192" t="s">
        <v>1</v>
      </c>
      <c r="J14" s="16"/>
      <c r="K14" s="38"/>
    </row>
    <row r="15" spans="1:11" s="1" customFormat="1" ht="12" customHeight="1" x14ac:dyDescent="0.2">
      <c r="A15" s="187">
        <v>11</v>
      </c>
      <c r="B15" s="191" t="s">
        <v>102</v>
      </c>
      <c r="C15" s="196">
        <v>4.4000000000000004</v>
      </c>
      <c r="D15" s="196" t="s">
        <v>1</v>
      </c>
      <c r="E15" s="200" t="s">
        <v>1</v>
      </c>
      <c r="F15" s="196">
        <v>5</v>
      </c>
      <c r="G15" s="215" t="s">
        <v>1</v>
      </c>
      <c r="H15" s="192" t="s">
        <v>1</v>
      </c>
      <c r="J15" s="16"/>
      <c r="K15" s="38"/>
    </row>
    <row r="16" spans="1:11" s="1" customFormat="1" ht="12" customHeight="1" x14ac:dyDescent="0.2">
      <c r="A16" s="187">
        <v>12</v>
      </c>
      <c r="B16" s="191" t="s">
        <v>103</v>
      </c>
      <c r="C16" s="196">
        <v>4.7</v>
      </c>
      <c r="D16" s="196" t="s">
        <v>1</v>
      </c>
      <c r="E16" s="200" t="s">
        <v>1</v>
      </c>
      <c r="F16" s="196">
        <v>5</v>
      </c>
      <c r="G16" s="215" t="s">
        <v>1</v>
      </c>
      <c r="H16" s="192" t="s">
        <v>1</v>
      </c>
      <c r="J16" s="16"/>
      <c r="K16" s="38"/>
    </row>
    <row r="17" spans="1:11" s="1" customFormat="1" ht="24" customHeight="1" x14ac:dyDescent="0.2">
      <c r="A17" s="138" t="s">
        <v>127</v>
      </c>
      <c r="B17" s="159" t="s">
        <v>185</v>
      </c>
      <c r="C17" s="196">
        <v>4.0999999999999996</v>
      </c>
      <c r="D17" s="196" t="s">
        <v>1</v>
      </c>
      <c r="E17" s="200" t="s">
        <v>1</v>
      </c>
      <c r="F17" s="196">
        <v>4.8</v>
      </c>
      <c r="G17" s="215" t="s">
        <v>1</v>
      </c>
      <c r="H17" s="192" t="s">
        <v>1</v>
      </c>
      <c r="J17" s="16"/>
      <c r="K17" s="38"/>
    </row>
    <row r="18" spans="1:11" s="1" customFormat="1" ht="12" customHeight="1" x14ac:dyDescent="0.2">
      <c r="A18" s="187" t="s">
        <v>177</v>
      </c>
      <c r="B18" s="159" t="s">
        <v>121</v>
      </c>
      <c r="C18" s="196">
        <v>5.7</v>
      </c>
      <c r="D18" s="196" t="s">
        <v>1</v>
      </c>
      <c r="E18" s="200" t="s">
        <v>1</v>
      </c>
      <c r="F18" s="289">
        <v>5.7</v>
      </c>
      <c r="G18" s="215" t="s">
        <v>1</v>
      </c>
      <c r="H18" s="192" t="s">
        <v>1</v>
      </c>
      <c r="J18" s="16"/>
      <c r="K18" s="38"/>
    </row>
    <row r="19" spans="1:11" s="1" customFormat="1" ht="12" customHeight="1" x14ac:dyDescent="0.2">
      <c r="A19" s="187">
        <v>15</v>
      </c>
      <c r="B19" s="191" t="s">
        <v>104</v>
      </c>
      <c r="C19" s="196">
        <v>4.3</v>
      </c>
      <c r="D19" s="196" t="s">
        <v>1</v>
      </c>
      <c r="E19" s="200" t="s">
        <v>1</v>
      </c>
      <c r="F19" s="196">
        <v>4.9000000000000004</v>
      </c>
      <c r="G19" s="215" t="s">
        <v>1</v>
      </c>
      <c r="H19" s="192" t="s">
        <v>1</v>
      </c>
      <c r="J19" s="16"/>
      <c r="K19" s="38"/>
    </row>
    <row r="20" spans="1:11" s="1" customFormat="1" ht="12" customHeight="1" x14ac:dyDescent="0.2">
      <c r="A20" s="187">
        <v>16</v>
      </c>
      <c r="B20" s="191" t="s">
        <v>105</v>
      </c>
      <c r="C20" s="196">
        <v>4.5</v>
      </c>
      <c r="D20" s="196" t="s">
        <v>1</v>
      </c>
      <c r="E20" s="200" t="s">
        <v>1</v>
      </c>
      <c r="F20" s="196">
        <v>5.3</v>
      </c>
      <c r="G20" s="215" t="s">
        <v>1</v>
      </c>
      <c r="H20" s="192" t="s">
        <v>1</v>
      </c>
      <c r="J20" s="16"/>
      <c r="K20" s="38"/>
    </row>
    <row r="21" spans="1:11" s="1" customFormat="1" ht="12" customHeight="1" x14ac:dyDescent="0.2">
      <c r="A21" s="187">
        <v>17</v>
      </c>
      <c r="B21" s="191" t="s">
        <v>106</v>
      </c>
      <c r="C21" s="196">
        <v>3.2</v>
      </c>
      <c r="D21" s="196" t="s">
        <v>1</v>
      </c>
      <c r="E21" s="200" t="s">
        <v>1</v>
      </c>
      <c r="F21" s="196">
        <v>4.0999999999999996</v>
      </c>
      <c r="G21" s="215" t="s">
        <v>1</v>
      </c>
      <c r="H21" s="192" t="s">
        <v>1</v>
      </c>
      <c r="J21" s="16"/>
      <c r="K21" s="38"/>
    </row>
    <row r="22" spans="1:11" s="1" customFormat="1" ht="12" customHeight="1" x14ac:dyDescent="0.2">
      <c r="A22" s="187">
        <v>18</v>
      </c>
      <c r="B22" s="191" t="s">
        <v>107</v>
      </c>
      <c r="C22" s="196">
        <v>4.0999999999999996</v>
      </c>
      <c r="D22" s="196" t="s">
        <v>1</v>
      </c>
      <c r="E22" s="200" t="s">
        <v>1</v>
      </c>
      <c r="F22" s="196">
        <v>4.8</v>
      </c>
      <c r="G22" s="215" t="s">
        <v>1</v>
      </c>
      <c r="H22" s="192" t="s">
        <v>1</v>
      </c>
      <c r="J22" s="16"/>
      <c r="K22" s="38"/>
    </row>
    <row r="23" spans="1:11" s="1" customFormat="1" ht="12" customHeight="1" x14ac:dyDescent="0.2">
      <c r="A23" s="187">
        <v>19</v>
      </c>
      <c r="B23" s="191" t="s">
        <v>108</v>
      </c>
      <c r="C23" s="196" t="s">
        <v>1</v>
      </c>
      <c r="D23" s="196" t="s">
        <v>1</v>
      </c>
      <c r="E23" s="200" t="s">
        <v>1</v>
      </c>
      <c r="F23" s="196">
        <v>5.2</v>
      </c>
      <c r="G23" s="215" t="s">
        <v>1</v>
      </c>
      <c r="H23" s="192" t="s">
        <v>1</v>
      </c>
      <c r="J23" s="16"/>
      <c r="K23" s="38"/>
    </row>
    <row r="24" spans="1:11" s="1" customFormat="1" ht="12" customHeight="1" x14ac:dyDescent="0.2">
      <c r="A24" s="187" t="s">
        <v>178</v>
      </c>
      <c r="B24" s="159" t="s">
        <v>122</v>
      </c>
      <c r="C24" s="196">
        <v>4.0999999999999996</v>
      </c>
      <c r="D24" s="196" t="s">
        <v>1</v>
      </c>
      <c r="E24" s="200" t="s">
        <v>1</v>
      </c>
      <c r="F24" s="196">
        <v>5.0999999999999996</v>
      </c>
      <c r="G24" s="215" t="s">
        <v>1</v>
      </c>
      <c r="H24" s="192" t="s">
        <v>1</v>
      </c>
      <c r="J24" s="16"/>
      <c r="K24" s="38"/>
    </row>
    <row r="25" spans="1:11" s="1" customFormat="1" ht="12" customHeight="1" x14ac:dyDescent="0.2">
      <c r="A25" s="187" t="s">
        <v>179</v>
      </c>
      <c r="B25" s="159" t="s">
        <v>123</v>
      </c>
      <c r="C25" s="196">
        <v>4.3</v>
      </c>
      <c r="D25" s="196" t="s">
        <v>1</v>
      </c>
      <c r="E25" s="200" t="s">
        <v>1</v>
      </c>
      <c r="F25" s="196">
        <v>5.6</v>
      </c>
      <c r="G25" s="215" t="s">
        <v>1</v>
      </c>
      <c r="H25" s="192" t="s">
        <v>1</v>
      </c>
      <c r="J25" s="16"/>
      <c r="K25" s="38"/>
    </row>
    <row r="26" spans="1:11" s="1" customFormat="1" ht="12" customHeight="1" x14ac:dyDescent="0.2">
      <c r="A26" s="187" t="s">
        <v>180</v>
      </c>
      <c r="B26" s="159" t="s">
        <v>124</v>
      </c>
      <c r="C26" s="196">
        <v>4.8</v>
      </c>
      <c r="D26" s="196" t="s">
        <v>1</v>
      </c>
      <c r="E26" s="200" t="s">
        <v>1</v>
      </c>
      <c r="F26" s="196">
        <v>5.9</v>
      </c>
      <c r="G26" s="215" t="s">
        <v>1</v>
      </c>
      <c r="H26" s="192" t="s">
        <v>1</v>
      </c>
      <c r="J26" s="16"/>
      <c r="K26" s="38"/>
    </row>
    <row r="27" spans="1:11" s="1" customFormat="1" ht="12" customHeight="1" x14ac:dyDescent="0.2">
      <c r="A27" s="187">
        <v>23</v>
      </c>
      <c r="B27" s="191" t="s">
        <v>109</v>
      </c>
      <c r="C27" s="196">
        <v>3.9</v>
      </c>
      <c r="D27" s="196" t="s">
        <v>1</v>
      </c>
      <c r="E27" s="200" t="s">
        <v>1</v>
      </c>
      <c r="F27" s="196">
        <v>4.9000000000000004</v>
      </c>
      <c r="G27" s="215" t="s">
        <v>1</v>
      </c>
      <c r="H27" s="192" t="s">
        <v>1</v>
      </c>
      <c r="J27" s="16"/>
      <c r="K27" s="38"/>
    </row>
    <row r="28" spans="1:11" s="1" customFormat="1" ht="12" customHeight="1" x14ac:dyDescent="0.2">
      <c r="A28" s="187" t="s">
        <v>181</v>
      </c>
      <c r="B28" s="159" t="s">
        <v>125</v>
      </c>
      <c r="C28" s="196">
        <v>4.0999999999999996</v>
      </c>
      <c r="D28" s="196" t="s">
        <v>1</v>
      </c>
      <c r="E28" s="200" t="s">
        <v>1</v>
      </c>
      <c r="F28" s="196">
        <v>4.7</v>
      </c>
      <c r="G28" s="215" t="s">
        <v>1</v>
      </c>
      <c r="H28" s="192" t="s">
        <v>1</v>
      </c>
      <c r="J28" s="16"/>
      <c r="K28" s="38"/>
    </row>
    <row r="29" spans="1:11" s="1" customFormat="1" ht="12" customHeight="1" x14ac:dyDescent="0.2">
      <c r="A29" s="187" t="s">
        <v>182</v>
      </c>
      <c r="B29" s="159" t="s">
        <v>126</v>
      </c>
      <c r="C29" s="196">
        <v>4.0999999999999996</v>
      </c>
      <c r="D29" s="196" t="s">
        <v>1</v>
      </c>
      <c r="E29" s="200" t="s">
        <v>1</v>
      </c>
      <c r="F29" s="196">
        <v>4.7</v>
      </c>
      <c r="G29" s="215" t="s">
        <v>1</v>
      </c>
      <c r="H29" s="192" t="s">
        <v>1</v>
      </c>
      <c r="J29" s="16"/>
      <c r="K29" s="38"/>
    </row>
    <row r="30" spans="1:11" s="1" customFormat="1" ht="12" customHeight="1" x14ac:dyDescent="0.2">
      <c r="A30" s="187">
        <v>26</v>
      </c>
      <c r="B30" s="191" t="s">
        <v>110</v>
      </c>
      <c r="C30" s="196">
        <v>3.8</v>
      </c>
      <c r="D30" s="196" t="s">
        <v>1</v>
      </c>
      <c r="E30" s="200" t="s">
        <v>1</v>
      </c>
      <c r="F30" s="196">
        <v>4.5</v>
      </c>
      <c r="G30" s="215" t="s">
        <v>1</v>
      </c>
      <c r="H30" s="192" t="s">
        <v>1</v>
      </c>
      <c r="J30" s="16"/>
      <c r="K30" s="38"/>
    </row>
    <row r="31" spans="1:11" s="1" customFormat="1" ht="12" customHeight="1" x14ac:dyDescent="0.2">
      <c r="A31" s="187">
        <v>27</v>
      </c>
      <c r="B31" s="191" t="s">
        <v>111</v>
      </c>
      <c r="C31" s="196">
        <v>3.8</v>
      </c>
      <c r="D31" s="196" t="s">
        <v>1</v>
      </c>
      <c r="E31" s="200" t="s">
        <v>1</v>
      </c>
      <c r="F31" s="196">
        <v>4.5999999999999996</v>
      </c>
      <c r="G31" s="215" t="s">
        <v>1</v>
      </c>
      <c r="H31" s="192" t="s">
        <v>1</v>
      </c>
      <c r="J31" s="16"/>
      <c r="K31" s="38"/>
    </row>
    <row r="32" spans="1:11" s="1" customFormat="1" ht="12" customHeight="1" x14ac:dyDescent="0.2">
      <c r="A32" s="187">
        <v>28</v>
      </c>
      <c r="B32" s="191" t="s">
        <v>112</v>
      </c>
      <c r="C32" s="196">
        <v>4.8</v>
      </c>
      <c r="D32" s="196" t="s">
        <v>1</v>
      </c>
      <c r="E32" s="200" t="s">
        <v>1</v>
      </c>
      <c r="F32" s="196">
        <v>5.0999999999999996</v>
      </c>
      <c r="G32" s="215" t="s">
        <v>1</v>
      </c>
      <c r="H32" s="192" t="s">
        <v>1</v>
      </c>
      <c r="J32" s="16"/>
      <c r="K32" s="38"/>
    </row>
    <row r="33" spans="1:17" s="1" customFormat="1" ht="12" customHeight="1" x14ac:dyDescent="0.2">
      <c r="A33" s="187">
        <v>29</v>
      </c>
      <c r="B33" s="191" t="s">
        <v>113</v>
      </c>
      <c r="C33" s="196" t="s">
        <v>1</v>
      </c>
      <c r="D33" s="196" t="s">
        <v>1</v>
      </c>
      <c r="E33" s="200" t="s">
        <v>1</v>
      </c>
      <c r="F33" s="196">
        <v>3.6</v>
      </c>
      <c r="G33" s="215" t="s">
        <v>1</v>
      </c>
      <c r="H33" s="192" t="s">
        <v>1</v>
      </c>
      <c r="J33" s="16"/>
      <c r="K33" s="38"/>
    </row>
    <row r="34" spans="1:17" s="1" customFormat="1" ht="12" customHeight="1" x14ac:dyDescent="0.2">
      <c r="A34" s="187">
        <v>30</v>
      </c>
      <c r="B34" s="191" t="s">
        <v>114</v>
      </c>
      <c r="C34" s="196">
        <v>3.6</v>
      </c>
      <c r="D34" s="196" t="s">
        <v>1</v>
      </c>
      <c r="E34" s="200" t="s">
        <v>1</v>
      </c>
      <c r="F34" s="196">
        <v>3.9</v>
      </c>
      <c r="G34" s="215" t="s">
        <v>1</v>
      </c>
      <c r="H34" s="192" t="s">
        <v>1</v>
      </c>
      <c r="J34" s="16"/>
      <c r="K34" s="38"/>
    </row>
    <row r="35" spans="1:17" s="1" customFormat="1" ht="12" customHeight="1" x14ac:dyDescent="0.2">
      <c r="A35" s="187">
        <v>31</v>
      </c>
      <c r="B35" s="191" t="s">
        <v>115</v>
      </c>
      <c r="C35" s="196">
        <v>5.3</v>
      </c>
      <c r="D35" s="196" t="s">
        <v>1</v>
      </c>
      <c r="E35" s="200" t="s">
        <v>1</v>
      </c>
      <c r="F35" s="196">
        <v>5.8</v>
      </c>
      <c r="G35" s="215" t="s">
        <v>1</v>
      </c>
      <c r="H35" s="192" t="s">
        <v>1</v>
      </c>
      <c r="J35" s="16"/>
      <c r="K35" s="38"/>
    </row>
    <row r="36" spans="1:17" s="1" customFormat="1" ht="12" customHeight="1" x14ac:dyDescent="0.2">
      <c r="A36" s="187">
        <v>32</v>
      </c>
      <c r="B36" s="191" t="s">
        <v>116</v>
      </c>
      <c r="C36" s="196">
        <v>4.8</v>
      </c>
      <c r="D36" s="196" t="s">
        <v>1</v>
      </c>
      <c r="E36" s="200" t="s">
        <v>1</v>
      </c>
      <c r="F36" s="196">
        <v>5.3</v>
      </c>
      <c r="G36" s="215" t="s">
        <v>1</v>
      </c>
      <c r="H36" s="192" t="s">
        <v>1</v>
      </c>
      <c r="J36" s="16"/>
      <c r="K36" s="38"/>
    </row>
    <row r="37" spans="1:17" s="1" customFormat="1" ht="12" customHeight="1" x14ac:dyDescent="0.2">
      <c r="A37" s="187">
        <v>33</v>
      </c>
      <c r="B37" s="191" t="s">
        <v>117</v>
      </c>
      <c r="C37" s="196">
        <v>4.7</v>
      </c>
      <c r="D37" s="196" t="s">
        <v>1</v>
      </c>
      <c r="E37" s="200" t="s">
        <v>1</v>
      </c>
      <c r="F37" s="196">
        <v>5.0999999999999996</v>
      </c>
      <c r="G37" s="215" t="s">
        <v>1</v>
      </c>
      <c r="H37" s="192" t="s">
        <v>1</v>
      </c>
      <c r="J37" s="16"/>
      <c r="K37" s="38"/>
    </row>
    <row r="38" spans="1:17" s="1" customFormat="1" ht="12" customHeight="1" x14ac:dyDescent="0.2">
      <c r="A38" s="187">
        <v>34</v>
      </c>
      <c r="B38" s="191" t="s">
        <v>118</v>
      </c>
      <c r="C38" s="196">
        <v>3.5</v>
      </c>
      <c r="D38" s="196" t="s">
        <v>1</v>
      </c>
      <c r="E38" s="200" t="s">
        <v>1</v>
      </c>
      <c r="F38" s="196">
        <v>4.5999999999999996</v>
      </c>
      <c r="G38" s="215" t="s">
        <v>1</v>
      </c>
      <c r="H38" s="192" t="s">
        <v>1</v>
      </c>
      <c r="J38" s="16"/>
      <c r="K38" s="38"/>
    </row>
    <row r="39" spans="1:17" s="1" customFormat="1" ht="12" customHeight="1" x14ac:dyDescent="0.2">
      <c r="A39" s="187">
        <v>35</v>
      </c>
      <c r="B39" s="191" t="s">
        <v>119</v>
      </c>
      <c r="C39" s="196">
        <v>3.2</v>
      </c>
      <c r="D39" s="196" t="s">
        <v>1</v>
      </c>
      <c r="E39" s="200" t="s">
        <v>1</v>
      </c>
      <c r="F39" s="196">
        <v>3.7</v>
      </c>
      <c r="G39" s="215" t="s">
        <v>1</v>
      </c>
      <c r="H39" s="192" t="s">
        <v>1</v>
      </c>
      <c r="J39" s="16"/>
      <c r="K39" s="38"/>
    </row>
    <row r="40" spans="1:17" s="1" customFormat="1" ht="12" customHeight="1" x14ac:dyDescent="0.2">
      <c r="A40" s="187">
        <v>36</v>
      </c>
      <c r="B40" s="191" t="s">
        <v>120</v>
      </c>
      <c r="C40" s="196">
        <v>4.3</v>
      </c>
      <c r="D40" s="196" t="s">
        <v>1</v>
      </c>
      <c r="E40" s="200" t="s">
        <v>1</v>
      </c>
      <c r="F40" s="196">
        <v>4.5999999999999996</v>
      </c>
      <c r="G40" s="215" t="s">
        <v>1</v>
      </c>
      <c r="H40" s="192" t="s">
        <v>1</v>
      </c>
      <c r="J40" s="16"/>
      <c r="K40" s="38"/>
    </row>
    <row r="41" spans="1:17" s="1" customFormat="1" x14ac:dyDescent="0.2">
      <c r="A41" s="187"/>
      <c r="B41" s="187"/>
      <c r="C41" s="18"/>
      <c r="D41" s="18"/>
      <c r="E41" s="18"/>
      <c r="F41" s="18"/>
      <c r="G41" s="18"/>
      <c r="H41" s="16"/>
      <c r="J41" s="16"/>
      <c r="K41" s="38"/>
    </row>
    <row r="42" spans="1:17" s="1" customFormat="1" x14ac:dyDescent="0.2">
      <c r="A42" s="33"/>
      <c r="B42" s="33"/>
      <c r="C42" s="16"/>
      <c r="D42" s="16"/>
      <c r="E42" s="16"/>
      <c r="F42" s="16"/>
      <c r="G42" s="16"/>
      <c r="H42" s="16"/>
      <c r="J42" s="16"/>
      <c r="K42" s="38"/>
    </row>
    <row r="43" spans="1:17" s="1" customFormat="1" x14ac:dyDescent="0.2">
      <c r="A43" s="16"/>
      <c r="B43" s="16"/>
      <c r="C43" s="16"/>
      <c r="D43" s="16"/>
      <c r="E43" s="16"/>
      <c r="F43" s="16"/>
      <c r="G43" s="16"/>
      <c r="H43" s="16"/>
      <c r="J43" s="24"/>
      <c r="K43" s="195"/>
      <c r="L43" s="201"/>
    </row>
    <row r="44" spans="1:17" s="1" customFormat="1" x14ac:dyDescent="0.2">
      <c r="A44" s="16"/>
      <c r="B44" s="16"/>
      <c r="C44" s="16"/>
      <c r="D44" s="16"/>
      <c r="E44" s="16"/>
      <c r="F44" s="16"/>
      <c r="G44" s="16"/>
      <c r="H44" s="16"/>
      <c r="J44" s="31"/>
      <c r="K44" s="38"/>
      <c r="L44" s="202"/>
      <c r="O44" s="198"/>
      <c r="P44" s="198"/>
    </row>
    <row r="45" spans="1:17" s="1" customFormat="1" x14ac:dyDescent="0.2">
      <c r="A45" s="16"/>
      <c r="B45" s="16"/>
      <c r="C45" s="16"/>
      <c r="D45" s="16"/>
      <c r="E45" s="16"/>
      <c r="F45" s="16"/>
      <c r="G45" s="16"/>
      <c r="H45" s="16"/>
      <c r="J45" s="31"/>
      <c r="K45" s="38"/>
      <c r="L45" s="202"/>
      <c r="O45" s="198"/>
      <c r="P45" s="198"/>
    </row>
    <row r="46" spans="1:17" s="1" customFormat="1" x14ac:dyDescent="0.2">
      <c r="A46" s="16"/>
      <c r="B46" s="16"/>
      <c r="C46" s="16"/>
      <c r="D46" s="16"/>
      <c r="E46" s="16"/>
      <c r="F46" s="16"/>
      <c r="G46" s="16"/>
      <c r="H46" s="16"/>
      <c r="J46" s="31"/>
      <c r="K46" s="38"/>
      <c r="L46" s="202"/>
      <c r="O46" s="198"/>
      <c r="P46" s="198"/>
      <c r="Q46" s="198"/>
    </row>
    <row r="47" spans="1:17" s="1" customFormat="1" x14ac:dyDescent="0.2">
      <c r="A47" s="16"/>
      <c r="B47" s="16"/>
      <c r="C47" s="16"/>
      <c r="D47" s="16"/>
      <c r="E47" s="16"/>
      <c r="F47" s="16"/>
      <c r="G47" s="16"/>
      <c r="H47" s="16"/>
      <c r="J47" s="31"/>
      <c r="K47" s="38"/>
      <c r="L47" s="202"/>
      <c r="O47" s="198"/>
      <c r="P47" s="198"/>
      <c r="Q47" s="198"/>
    </row>
    <row r="48" spans="1:17" s="1" customFormat="1" x14ac:dyDescent="0.2">
      <c r="A48" s="16"/>
      <c r="B48" s="16"/>
      <c r="C48" s="16"/>
      <c r="D48" s="16"/>
      <c r="E48" s="16"/>
      <c r="F48" s="16"/>
      <c r="G48" s="16"/>
      <c r="H48" s="16"/>
      <c r="J48" s="31"/>
      <c r="K48" s="38"/>
      <c r="L48" s="202"/>
    </row>
    <row r="49" spans="1:11" s="1" customFormat="1" x14ac:dyDescent="0.2">
      <c r="A49" s="16"/>
      <c r="B49" s="16"/>
      <c r="C49" s="16"/>
      <c r="D49" s="16"/>
      <c r="E49" s="16"/>
      <c r="F49" s="16"/>
      <c r="G49" s="16"/>
      <c r="H49" s="16"/>
      <c r="J49" s="33"/>
      <c r="K49" s="180"/>
    </row>
    <row r="50" spans="1:11" s="1" customFormat="1" x14ac:dyDescent="0.2">
      <c r="A50" s="16"/>
      <c r="B50" s="16"/>
      <c r="C50" s="16"/>
      <c r="D50" s="16"/>
      <c r="E50" s="16"/>
      <c r="F50" s="16"/>
      <c r="G50" s="16"/>
      <c r="H50" s="16"/>
      <c r="J50" s="16"/>
      <c r="K50" s="38"/>
    </row>
    <row r="51" spans="1:11" s="1" customFormat="1" x14ac:dyDescent="0.2">
      <c r="A51" s="16"/>
      <c r="B51" s="16"/>
      <c r="C51" s="16"/>
      <c r="D51" s="16"/>
      <c r="E51" s="16"/>
      <c r="F51" s="16"/>
      <c r="G51" s="16"/>
      <c r="H51" s="16"/>
      <c r="J51" s="16"/>
      <c r="K51" s="38"/>
    </row>
    <row r="52" spans="1:11" s="1" customFormat="1" x14ac:dyDescent="0.2">
      <c r="A52" s="16"/>
      <c r="B52" s="16"/>
      <c r="C52" s="16"/>
      <c r="D52" s="16"/>
      <c r="E52" s="16"/>
      <c r="F52" s="16"/>
      <c r="G52" s="16"/>
      <c r="H52" s="16"/>
      <c r="J52" s="16"/>
      <c r="K52" s="38"/>
    </row>
    <row r="53" spans="1:11" s="1" customFormat="1" x14ac:dyDescent="0.2">
      <c r="A53" s="16"/>
      <c r="B53" s="16"/>
      <c r="C53" s="16"/>
      <c r="D53" s="16"/>
      <c r="E53" s="16"/>
      <c r="F53" s="16"/>
      <c r="G53" s="16"/>
      <c r="H53" s="16"/>
      <c r="J53" s="16"/>
      <c r="K53" s="38"/>
    </row>
    <row r="54" spans="1:11" s="1" customFormat="1" x14ac:dyDescent="0.2">
      <c r="A54" s="16"/>
      <c r="B54" s="16"/>
      <c r="C54" s="16"/>
      <c r="D54" s="16"/>
      <c r="E54" s="16"/>
      <c r="F54" s="16"/>
      <c r="G54" s="16"/>
      <c r="H54" s="16"/>
      <c r="J54" s="16"/>
      <c r="K54" s="38"/>
    </row>
    <row r="55" spans="1:11" x14ac:dyDescent="0.2">
      <c r="A55" s="16"/>
      <c r="B55" s="16"/>
      <c r="C55" s="16"/>
      <c r="D55" s="16"/>
      <c r="E55" s="16"/>
      <c r="F55" s="16"/>
      <c r="G55" s="16"/>
      <c r="H55" s="16"/>
    </row>
    <row r="56" spans="1:11" x14ac:dyDescent="0.2">
      <c r="A56" s="16"/>
      <c r="B56" s="16"/>
      <c r="C56" s="16"/>
      <c r="D56" s="16"/>
      <c r="E56" s="16"/>
      <c r="F56" s="16"/>
      <c r="G56" s="16"/>
      <c r="H56" s="16"/>
    </row>
    <row r="57" spans="1:11" x14ac:dyDescent="0.2">
      <c r="A57" s="16"/>
      <c r="B57" s="16"/>
      <c r="C57" s="16"/>
      <c r="D57" s="16"/>
      <c r="E57" s="16"/>
      <c r="F57" s="16"/>
      <c r="G57" s="16"/>
      <c r="H57" s="16"/>
    </row>
    <row r="58" spans="1:11" x14ac:dyDescent="0.2">
      <c r="A58" s="16"/>
      <c r="B58" s="16"/>
      <c r="C58" s="16"/>
      <c r="D58" s="16"/>
      <c r="E58" s="16"/>
      <c r="F58" s="16"/>
      <c r="G58" s="16"/>
      <c r="H58" s="16"/>
    </row>
    <row r="59" spans="1:11" x14ac:dyDescent="0.2">
      <c r="A59" s="16"/>
      <c r="B59" s="16"/>
      <c r="C59" s="16"/>
      <c r="D59" s="16"/>
      <c r="E59" s="16"/>
      <c r="F59" s="16"/>
      <c r="G59" s="16"/>
      <c r="H59" s="16"/>
    </row>
    <row r="60" spans="1:11" x14ac:dyDescent="0.2">
      <c r="A60" s="16"/>
      <c r="B60" s="16"/>
      <c r="C60" s="16"/>
      <c r="D60" s="16"/>
      <c r="E60" s="16"/>
      <c r="F60" s="16"/>
      <c r="G60" s="16"/>
      <c r="H60" s="16"/>
    </row>
    <row r="61" spans="1:11" x14ac:dyDescent="0.2">
      <c r="A61" s="16"/>
      <c r="B61" s="16"/>
      <c r="C61" s="16"/>
      <c r="D61" s="16"/>
      <c r="E61" s="16"/>
      <c r="F61" s="16"/>
      <c r="G61" s="16"/>
      <c r="H61" s="16"/>
    </row>
    <row r="62" spans="1:11" x14ac:dyDescent="0.2">
      <c r="A62" s="16"/>
      <c r="B62" s="16"/>
      <c r="C62" s="16"/>
      <c r="D62" s="16"/>
      <c r="E62" s="16"/>
      <c r="F62" s="16"/>
      <c r="G62" s="16"/>
      <c r="H62" s="16"/>
    </row>
    <row r="63" spans="1:11" x14ac:dyDescent="0.2">
      <c r="A63" s="16"/>
      <c r="B63" s="16"/>
      <c r="C63" s="16"/>
      <c r="D63" s="16"/>
      <c r="E63" s="16"/>
      <c r="F63" s="16"/>
      <c r="G63" s="16"/>
      <c r="H63" s="16"/>
    </row>
    <row r="64" spans="1:11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  <row r="67" spans="1:8" x14ac:dyDescent="0.2">
      <c r="A67" s="16"/>
      <c r="B67" s="16"/>
      <c r="C67" s="16"/>
      <c r="D67" s="16"/>
      <c r="E67" s="16"/>
      <c r="F67" s="16"/>
      <c r="G67" s="16"/>
      <c r="H67" s="16"/>
    </row>
    <row r="68" spans="1:8" x14ac:dyDescent="0.2">
      <c r="A68" s="16"/>
      <c r="B68" s="16"/>
      <c r="C68" s="16"/>
      <c r="D68" s="16"/>
      <c r="E68" s="16"/>
      <c r="F68" s="16"/>
      <c r="G68" s="16"/>
      <c r="H68" s="16"/>
    </row>
    <row r="69" spans="1:8" x14ac:dyDescent="0.2">
      <c r="A69" s="16"/>
      <c r="B69" s="16"/>
      <c r="C69" s="16"/>
      <c r="D69" s="16"/>
      <c r="E69" s="16"/>
      <c r="F69" s="16"/>
      <c r="G69" s="16"/>
      <c r="H69" s="16"/>
    </row>
    <row r="70" spans="1:8" x14ac:dyDescent="0.2">
      <c r="A70" s="16"/>
      <c r="B70" s="16"/>
      <c r="C70" s="16"/>
      <c r="D70" s="16"/>
      <c r="E70" s="16"/>
      <c r="F70" s="16"/>
      <c r="G70" s="16"/>
      <c r="H70" s="16"/>
    </row>
    <row r="71" spans="1:8" x14ac:dyDescent="0.2">
      <c r="A71" s="16"/>
      <c r="B71" s="16"/>
      <c r="C71" s="16"/>
      <c r="D71" s="16"/>
      <c r="E71" s="16"/>
      <c r="F71" s="16"/>
      <c r="G71" s="16"/>
      <c r="H71" s="16"/>
    </row>
    <row r="72" spans="1:8" x14ac:dyDescent="0.2">
      <c r="A72" s="16"/>
      <c r="B72" s="16"/>
      <c r="C72" s="16"/>
      <c r="D72" s="16"/>
      <c r="E72" s="16"/>
      <c r="F72" s="16"/>
      <c r="G72" s="16"/>
      <c r="H72" s="16"/>
    </row>
    <row r="73" spans="1:8" x14ac:dyDescent="0.2">
      <c r="A73" s="16"/>
      <c r="B73" s="16"/>
      <c r="C73" s="16"/>
      <c r="D73" s="16"/>
      <c r="E73" s="16"/>
      <c r="F73" s="16"/>
      <c r="G73" s="16"/>
      <c r="H73" s="16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67"/>
  <sheetViews>
    <sheetView zoomScale="140" zoomScaleNormal="140" workbookViewId="0"/>
  </sheetViews>
  <sheetFormatPr baseColWidth="10" defaultRowHeight="12.75" x14ac:dyDescent="0.2"/>
  <cols>
    <col min="1" max="1" width="20.7109375" style="9" customWidth="1"/>
    <col min="2" max="2" width="5.28515625" style="9" customWidth="1"/>
    <col min="3" max="3" width="10" style="9" customWidth="1"/>
    <col min="4" max="4" width="8.7109375" style="9" customWidth="1"/>
    <col min="5" max="5" width="52.28515625" style="9" customWidth="1"/>
    <col min="6" max="6" width="2.7109375" style="186" customWidth="1"/>
    <col min="7" max="8" width="9.7109375" style="16" customWidth="1"/>
    <col min="9" max="9" width="2.7109375" style="16" customWidth="1"/>
    <col min="10" max="11" width="9.7109375" style="16" customWidth="1"/>
    <col min="12" max="12" width="2.7109375" style="16" customWidth="1"/>
    <col min="13" max="14" width="9.7109375" style="16" customWidth="1"/>
    <col min="15" max="15" width="2.7109375" style="16" customWidth="1"/>
    <col min="16" max="17" width="9.7109375" style="16" customWidth="1"/>
    <col min="18" max="18" width="2.7109375" style="16" customWidth="1"/>
    <col min="19" max="23" width="9.7109375" style="16" customWidth="1"/>
    <col min="24" max="143" width="9.7109375" style="9" customWidth="1"/>
    <col min="144" max="16384" width="11.42578125" style="9"/>
  </cols>
  <sheetData>
    <row r="1" spans="1:23" s="8" customFormat="1" ht="19.5" x14ac:dyDescent="0.3">
      <c r="A1" s="20" t="s">
        <v>62</v>
      </c>
      <c r="B1" s="20"/>
      <c r="C1" s="7"/>
      <c r="D1" s="7"/>
      <c r="F1" s="185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s="1" customFormat="1" ht="30" customHeight="1" x14ac:dyDescent="0.2">
      <c r="A2" s="209" t="s">
        <v>176</v>
      </c>
      <c r="B2" s="27"/>
      <c r="F2" s="185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s="16" customFormat="1" ht="48" customHeight="1" x14ac:dyDescent="0.2">
      <c r="A3" s="162" t="s">
        <v>28</v>
      </c>
      <c r="B3" s="182" t="s">
        <v>147</v>
      </c>
      <c r="C3" s="181" t="s">
        <v>134</v>
      </c>
      <c r="D3" s="124" t="s">
        <v>135</v>
      </c>
      <c r="F3" s="185"/>
    </row>
    <row r="4" spans="1:23" s="16" customFormat="1" ht="18" customHeight="1" x14ac:dyDescent="0.2">
      <c r="A4" s="238" t="s">
        <v>282</v>
      </c>
      <c r="B4" s="239" t="s">
        <v>148</v>
      </c>
      <c r="C4" s="240" t="s">
        <v>162</v>
      </c>
      <c r="D4" s="270">
        <v>78.099999999999994</v>
      </c>
      <c r="F4" s="185"/>
    </row>
    <row r="5" spans="1:23" s="16" customFormat="1" ht="12" customHeight="1" x14ac:dyDescent="0.2">
      <c r="A5" s="164" t="s">
        <v>283</v>
      </c>
      <c r="B5" s="184" t="s">
        <v>161</v>
      </c>
      <c r="C5" s="216" t="s">
        <v>162</v>
      </c>
      <c r="D5" s="73">
        <v>74.2</v>
      </c>
      <c r="F5" s="185"/>
      <c r="G5" s="218"/>
    </row>
    <row r="6" spans="1:23" s="16" customFormat="1" ht="12" customHeight="1" x14ac:dyDescent="0.2">
      <c r="A6" s="163" t="s">
        <v>313</v>
      </c>
      <c r="B6" s="183" t="s">
        <v>266</v>
      </c>
      <c r="C6" s="217" t="s">
        <v>163</v>
      </c>
      <c r="D6" s="73">
        <v>77.8</v>
      </c>
      <c r="F6" s="185"/>
    </row>
    <row r="7" spans="1:23" s="16" customFormat="1" ht="12" customHeight="1" x14ac:dyDescent="0.2">
      <c r="A7" s="163" t="s">
        <v>38</v>
      </c>
      <c r="B7" s="183" t="s">
        <v>149</v>
      </c>
      <c r="C7" s="217" t="s">
        <v>164</v>
      </c>
      <c r="D7" s="73">
        <v>68.400000000000006</v>
      </c>
      <c r="F7" s="185"/>
    </row>
    <row r="8" spans="1:23" s="16" customFormat="1" ht="12" customHeight="1" x14ac:dyDescent="0.2">
      <c r="A8" s="163" t="s">
        <v>29</v>
      </c>
      <c r="B8" s="183" t="s">
        <v>150</v>
      </c>
      <c r="C8" s="217" t="s">
        <v>165</v>
      </c>
      <c r="D8" s="73">
        <v>69.599999999999994</v>
      </c>
      <c r="F8" s="185"/>
    </row>
    <row r="9" spans="1:23" s="16" customFormat="1" ht="12" customHeight="1" x14ac:dyDescent="0.2">
      <c r="A9" s="164" t="s">
        <v>34</v>
      </c>
      <c r="B9" s="184" t="s">
        <v>151</v>
      </c>
      <c r="C9" s="217" t="s">
        <v>166</v>
      </c>
      <c r="D9" s="73">
        <v>67.599999999999994</v>
      </c>
      <c r="F9" s="185"/>
    </row>
    <row r="10" spans="1:23" s="16" customFormat="1" ht="12" customHeight="1" x14ac:dyDescent="0.2">
      <c r="A10" s="164" t="s">
        <v>32</v>
      </c>
      <c r="B10" s="184" t="s">
        <v>152</v>
      </c>
      <c r="C10" s="217" t="s">
        <v>174</v>
      </c>
      <c r="D10" s="73">
        <v>72.900000000000006</v>
      </c>
      <c r="F10" s="185"/>
    </row>
    <row r="11" spans="1:23" s="16" customFormat="1" ht="12" customHeight="1" x14ac:dyDescent="0.2">
      <c r="A11" s="164" t="s">
        <v>40</v>
      </c>
      <c r="B11" s="184" t="s">
        <v>175</v>
      </c>
      <c r="C11" s="217" t="s">
        <v>167</v>
      </c>
      <c r="D11" s="73">
        <v>74.400000000000006</v>
      </c>
      <c r="F11" s="185"/>
    </row>
    <row r="12" spans="1:23" s="16" customFormat="1" ht="12" customHeight="1" x14ac:dyDescent="0.2">
      <c r="A12" s="164" t="s">
        <v>43</v>
      </c>
      <c r="B12" s="184" t="s">
        <v>156</v>
      </c>
      <c r="C12" s="217" t="s">
        <v>167</v>
      </c>
      <c r="D12" s="73">
        <v>73.599999999999994</v>
      </c>
      <c r="F12" s="185"/>
    </row>
    <row r="13" spans="1:23" s="16" customFormat="1" ht="12" customHeight="1" x14ac:dyDescent="0.2">
      <c r="A13" s="164" t="s">
        <v>30</v>
      </c>
      <c r="B13" s="184" t="s">
        <v>157</v>
      </c>
      <c r="C13" s="216" t="s">
        <v>168</v>
      </c>
      <c r="D13" s="73">
        <v>73.099999999999994</v>
      </c>
      <c r="F13" s="185"/>
      <c r="K13" s="226" t="s">
        <v>224</v>
      </c>
      <c r="L13" s="227"/>
      <c r="M13" s="228"/>
    </row>
    <row r="14" spans="1:23" s="16" customFormat="1" ht="12" customHeight="1" x14ac:dyDescent="0.2">
      <c r="A14" s="164" t="s">
        <v>35</v>
      </c>
      <c r="B14" s="184" t="s">
        <v>158</v>
      </c>
      <c r="C14" s="216" t="s">
        <v>168</v>
      </c>
      <c r="D14" s="74">
        <v>66</v>
      </c>
      <c r="F14" s="185"/>
      <c r="K14" s="229" t="s">
        <v>268</v>
      </c>
      <c r="L14" s="230"/>
      <c r="M14" s="231">
        <v>0</v>
      </c>
    </row>
    <row r="15" spans="1:23" s="16" customFormat="1" ht="12" customHeight="1" x14ac:dyDescent="0.2">
      <c r="A15" s="164" t="s">
        <v>33</v>
      </c>
      <c r="B15" s="184" t="s">
        <v>159</v>
      </c>
      <c r="C15" s="217" t="s">
        <v>169</v>
      </c>
      <c r="D15" s="73">
        <v>56.9</v>
      </c>
      <c r="F15" s="185"/>
      <c r="K15" s="232" t="s">
        <v>17</v>
      </c>
      <c r="L15" s="230"/>
      <c r="M15" s="231">
        <v>0</v>
      </c>
    </row>
    <row r="16" spans="1:23" s="16" customFormat="1" ht="12" customHeight="1" x14ac:dyDescent="0.2">
      <c r="A16" s="163" t="s">
        <v>36</v>
      </c>
      <c r="B16" s="183" t="s">
        <v>160</v>
      </c>
      <c r="C16" s="216" t="s">
        <v>170</v>
      </c>
      <c r="D16" s="73">
        <v>60.3</v>
      </c>
      <c r="F16" s="185"/>
      <c r="K16" s="232" t="s">
        <v>7</v>
      </c>
      <c r="L16" s="230"/>
      <c r="M16" s="231">
        <v>0</v>
      </c>
    </row>
    <row r="17" spans="1:23" s="16" customFormat="1" ht="12" customHeight="1" x14ac:dyDescent="0.2">
      <c r="A17" s="163" t="s">
        <v>37</v>
      </c>
      <c r="B17" s="183" t="s">
        <v>153</v>
      </c>
      <c r="C17" s="216" t="s">
        <v>171</v>
      </c>
      <c r="D17" s="73">
        <v>55.5</v>
      </c>
      <c r="F17" s="185"/>
      <c r="K17" s="232" t="s">
        <v>16</v>
      </c>
      <c r="L17" s="230"/>
      <c r="M17" s="231">
        <v>0</v>
      </c>
    </row>
    <row r="18" spans="1:23" s="16" customFormat="1" ht="12" customHeight="1" x14ac:dyDescent="0.2">
      <c r="A18" s="164" t="s">
        <v>42</v>
      </c>
      <c r="B18" s="184" t="s">
        <v>154</v>
      </c>
      <c r="C18" s="217" t="s">
        <v>173</v>
      </c>
      <c r="D18" s="73">
        <v>60.3</v>
      </c>
      <c r="F18" s="185"/>
      <c r="K18" s="232" t="s">
        <v>227</v>
      </c>
      <c r="L18" s="230"/>
      <c r="M18" s="231">
        <v>0</v>
      </c>
    </row>
    <row r="19" spans="1:23" s="16" customFormat="1" ht="12" customHeight="1" x14ac:dyDescent="0.2">
      <c r="A19" s="164" t="s">
        <v>39</v>
      </c>
      <c r="B19" s="184" t="s">
        <v>155</v>
      </c>
      <c r="C19" s="217" t="s">
        <v>172</v>
      </c>
      <c r="D19" s="73">
        <v>61.4</v>
      </c>
      <c r="F19" s="185"/>
      <c r="K19" s="232" t="s">
        <v>18</v>
      </c>
      <c r="L19" s="230"/>
      <c r="M19" s="231">
        <v>0</v>
      </c>
    </row>
    <row r="20" spans="1:23" s="16" customFormat="1" ht="18" customHeight="1" x14ac:dyDescent="0.2">
      <c r="A20" s="237" t="s">
        <v>281</v>
      </c>
      <c r="B20" s="166"/>
      <c r="C20" s="59"/>
      <c r="D20" s="60"/>
      <c r="F20" s="185"/>
      <c r="K20" s="232" t="s">
        <v>139</v>
      </c>
      <c r="L20" s="230"/>
      <c r="M20" s="231">
        <v>0</v>
      </c>
    </row>
    <row r="21" spans="1:23" s="1" customFormat="1" ht="33.75" customHeight="1" x14ac:dyDescent="0.2">
      <c r="A21" s="288" t="s">
        <v>267</v>
      </c>
      <c r="B21" s="288"/>
      <c r="C21" s="288"/>
      <c r="D21" s="288"/>
      <c r="E21" s="288"/>
      <c r="F21" s="185"/>
      <c r="G21" s="246" t="s">
        <v>294</v>
      </c>
      <c r="H21" s="87" t="s">
        <v>26</v>
      </c>
      <c r="I21" s="16" t="s">
        <v>210</v>
      </c>
      <c r="J21" s="16"/>
      <c r="K21" s="232" t="s">
        <v>11</v>
      </c>
      <c r="L21" s="230"/>
      <c r="M21" s="231">
        <v>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x14ac:dyDescent="0.2">
      <c r="G22" s="87" t="str">
        <f>'Vorläufiges Ergebnis'!I5</f>
        <v>SPD</v>
      </c>
      <c r="H22" s="269">
        <f>'Vorläufiges Ergebnis'!J5</f>
        <v>29</v>
      </c>
      <c r="J22" s="31"/>
      <c r="K22" s="232" t="s">
        <v>225</v>
      </c>
      <c r="L22" s="230"/>
      <c r="M22" s="231">
        <v>0</v>
      </c>
    </row>
    <row r="23" spans="1:23" x14ac:dyDescent="0.2">
      <c r="G23" s="87" t="str">
        <f>'Vorläufiges Ergebnis'!I6</f>
        <v>AfD</v>
      </c>
      <c r="H23" s="269">
        <f>'Vorläufiges Ergebnis'!J6</f>
        <v>32</v>
      </c>
      <c r="J23" s="31"/>
      <c r="K23" s="232" t="s">
        <v>142</v>
      </c>
      <c r="L23" s="230"/>
      <c r="M23" s="231">
        <v>0</v>
      </c>
    </row>
    <row r="24" spans="1:23" x14ac:dyDescent="0.2">
      <c r="G24" s="87" t="str">
        <f>'Vorläufiges Ergebnis'!I7</f>
        <v>CDU</v>
      </c>
      <c r="H24" s="269" t="str">
        <f>'Vorläufiges Ergebnis'!J7</f>
        <v>-</v>
      </c>
      <c r="J24" s="31"/>
      <c r="K24" s="233" t="s">
        <v>226</v>
      </c>
      <c r="L24" s="234"/>
      <c r="M24" s="235">
        <v>0</v>
      </c>
    </row>
    <row r="25" spans="1:23" x14ac:dyDescent="0.2">
      <c r="G25" s="87" t="str">
        <f>'Vorläufiges Ergebnis'!I8</f>
        <v>Die Linke 1)</v>
      </c>
      <c r="H25" s="269">
        <f>'Vorläufiges Ergebnis'!J8</f>
        <v>5</v>
      </c>
      <c r="J25" s="31"/>
    </row>
    <row r="26" spans="1:23" x14ac:dyDescent="0.2">
      <c r="G26" s="87" t="str">
        <f>'Vorläufiges Ergebnis'!I9</f>
        <v>GRÜNE</v>
      </c>
      <c r="H26" s="269">
        <f>'Vorläufiges Ergebnis'!J9</f>
        <v>5</v>
      </c>
      <c r="J26" s="31"/>
    </row>
    <row r="27" spans="1:23" x14ac:dyDescent="0.2">
      <c r="G27" s="246" t="str">
        <f>'Vorläufiges Ergebnis'!I12</f>
        <v>Insgesamt</v>
      </c>
      <c r="H27" s="269">
        <f>'Vorläufiges Ergebnis'!J12</f>
        <v>71</v>
      </c>
    </row>
    <row r="28" spans="1:23" x14ac:dyDescent="0.2">
      <c r="G28" s="31"/>
    </row>
    <row r="29" spans="1:23" x14ac:dyDescent="0.2">
      <c r="G29" s="16" t="s">
        <v>211</v>
      </c>
      <c r="H29" s="31" t="s">
        <v>29</v>
      </c>
      <c r="I29" s="16" t="s">
        <v>210</v>
      </c>
      <c r="J29" s="16" t="s">
        <v>212</v>
      </c>
      <c r="K29" s="16" t="s">
        <v>30</v>
      </c>
      <c r="L29" s="16" t="s">
        <v>210</v>
      </c>
      <c r="M29" s="246" t="s">
        <v>314</v>
      </c>
      <c r="N29" s="246" t="s">
        <v>31</v>
      </c>
      <c r="O29" s="16" t="s">
        <v>210</v>
      </c>
      <c r="P29" s="16" t="s">
        <v>214</v>
      </c>
      <c r="Q29" s="16" t="s">
        <v>32</v>
      </c>
    </row>
    <row r="30" spans="1:23" x14ac:dyDescent="0.2">
      <c r="G30" s="31" t="s">
        <v>7</v>
      </c>
      <c r="H30" s="16">
        <v>56</v>
      </c>
      <c r="J30" s="16" t="s">
        <v>213</v>
      </c>
      <c r="K30" s="16">
        <v>85</v>
      </c>
      <c r="M30" s="246" t="s">
        <v>10</v>
      </c>
      <c r="N30" s="246">
        <v>34</v>
      </c>
      <c r="P30" s="16" t="s">
        <v>17</v>
      </c>
      <c r="Q30" s="16">
        <v>32</v>
      </c>
    </row>
    <row r="31" spans="1:23" x14ac:dyDescent="0.2">
      <c r="G31" s="31" t="s">
        <v>10</v>
      </c>
      <c r="H31" s="16">
        <v>56</v>
      </c>
      <c r="J31" s="16" t="s">
        <v>7</v>
      </c>
      <c r="K31" s="16">
        <v>32</v>
      </c>
      <c r="M31" s="246" t="s">
        <v>17</v>
      </c>
      <c r="N31" s="246">
        <v>22</v>
      </c>
      <c r="P31" s="16" t="s">
        <v>16</v>
      </c>
      <c r="Q31" s="16">
        <v>30</v>
      </c>
    </row>
    <row r="32" spans="1:23" x14ac:dyDescent="0.2">
      <c r="G32" s="31" t="s">
        <v>16</v>
      </c>
      <c r="H32" s="16">
        <v>35</v>
      </c>
      <c r="J32" s="16" t="s">
        <v>139</v>
      </c>
      <c r="K32" s="16">
        <v>37</v>
      </c>
      <c r="M32" s="246" t="s">
        <v>7</v>
      </c>
      <c r="N32" s="246">
        <v>26</v>
      </c>
      <c r="P32" s="16" t="s">
        <v>10</v>
      </c>
      <c r="Q32" s="16">
        <v>12</v>
      </c>
    </row>
    <row r="33" spans="7:17" x14ac:dyDescent="0.2">
      <c r="G33" s="31" t="s">
        <v>17</v>
      </c>
      <c r="H33" s="16">
        <v>10</v>
      </c>
      <c r="J33" s="16" t="s">
        <v>16</v>
      </c>
      <c r="K33" s="16">
        <v>32</v>
      </c>
      <c r="M33" s="246" t="s">
        <v>49</v>
      </c>
      <c r="N33" s="246">
        <v>47</v>
      </c>
      <c r="P33" s="16" t="s">
        <v>11</v>
      </c>
      <c r="Q33" s="16">
        <v>14</v>
      </c>
    </row>
    <row r="34" spans="7:17" x14ac:dyDescent="0.2">
      <c r="G34" s="31" t="s">
        <v>2</v>
      </c>
      <c r="H34" s="16">
        <v>157</v>
      </c>
      <c r="J34" s="16" t="s">
        <v>17</v>
      </c>
      <c r="K34" s="16">
        <v>17</v>
      </c>
      <c r="M34" s="246" t="s">
        <v>16</v>
      </c>
      <c r="N34" s="246">
        <v>29</v>
      </c>
      <c r="P34" s="16" t="s">
        <v>2</v>
      </c>
      <c r="Q34" s="16">
        <v>88</v>
      </c>
    </row>
    <row r="35" spans="7:17" x14ac:dyDescent="0.2">
      <c r="J35" s="16" t="s">
        <v>2</v>
      </c>
      <c r="K35" s="16">
        <v>203</v>
      </c>
      <c r="M35" s="246" t="s">
        <v>2</v>
      </c>
      <c r="N35" s="246">
        <v>158</v>
      </c>
    </row>
    <row r="36" spans="7:17" x14ac:dyDescent="0.2">
      <c r="M36" s="246"/>
      <c r="N36" s="246"/>
    </row>
    <row r="39" spans="7:17" x14ac:dyDescent="0.2">
      <c r="G39" s="16" t="s">
        <v>215</v>
      </c>
      <c r="H39" s="16" t="s">
        <v>33</v>
      </c>
      <c r="J39" s="16" t="s">
        <v>216</v>
      </c>
      <c r="K39" s="16" t="s">
        <v>34</v>
      </c>
      <c r="L39" s="16" t="s">
        <v>210</v>
      </c>
      <c r="M39" s="16" t="s">
        <v>217</v>
      </c>
      <c r="N39" s="16" t="s">
        <v>35</v>
      </c>
      <c r="P39" s="16" t="s">
        <v>218</v>
      </c>
      <c r="Q39" s="16" t="s">
        <v>36</v>
      </c>
    </row>
    <row r="40" spans="7:17" x14ac:dyDescent="0.2">
      <c r="G40" s="16" t="s">
        <v>17</v>
      </c>
      <c r="H40" s="16">
        <v>27</v>
      </c>
      <c r="J40" s="16" t="s">
        <v>17</v>
      </c>
      <c r="K40" s="16">
        <v>45</v>
      </c>
      <c r="M40" s="16" t="s">
        <v>10</v>
      </c>
      <c r="N40" s="16">
        <v>52</v>
      </c>
      <c r="P40" s="16" t="s">
        <v>17</v>
      </c>
      <c r="Q40" s="16">
        <v>57</v>
      </c>
    </row>
    <row r="41" spans="7:17" x14ac:dyDescent="0.2">
      <c r="G41" s="16" t="s">
        <v>10</v>
      </c>
      <c r="H41" s="16">
        <v>24</v>
      </c>
      <c r="J41" s="16" t="s">
        <v>10</v>
      </c>
      <c r="K41" s="16">
        <v>26</v>
      </c>
      <c r="M41" s="16" t="s">
        <v>7</v>
      </c>
      <c r="N41" s="16">
        <v>22</v>
      </c>
      <c r="P41" s="16" t="s">
        <v>10</v>
      </c>
      <c r="Q41" s="16">
        <v>47</v>
      </c>
    </row>
    <row r="42" spans="7:17" x14ac:dyDescent="0.2">
      <c r="G42" s="16" t="s">
        <v>7</v>
      </c>
      <c r="H42" s="16">
        <v>11</v>
      </c>
      <c r="J42" s="16" t="s">
        <v>7</v>
      </c>
      <c r="K42" s="16">
        <v>25</v>
      </c>
      <c r="M42" s="16" t="s">
        <v>17</v>
      </c>
      <c r="N42" s="16">
        <v>23</v>
      </c>
      <c r="P42" s="16" t="s">
        <v>7</v>
      </c>
      <c r="Q42" s="16">
        <v>24</v>
      </c>
    </row>
    <row r="43" spans="7:17" x14ac:dyDescent="0.2">
      <c r="G43" s="16" t="s">
        <v>140</v>
      </c>
      <c r="H43" s="16">
        <v>10</v>
      </c>
      <c r="J43" s="16" t="s">
        <v>49</v>
      </c>
      <c r="K43" s="16">
        <v>15</v>
      </c>
      <c r="M43" s="16" t="s">
        <v>16</v>
      </c>
      <c r="N43" s="16">
        <v>28</v>
      </c>
      <c r="P43" s="16" t="s">
        <v>16</v>
      </c>
      <c r="Q43" s="16">
        <v>18</v>
      </c>
    </row>
    <row r="44" spans="7:17" x14ac:dyDescent="0.2">
      <c r="G44" s="16" t="s">
        <v>141</v>
      </c>
      <c r="H44" s="16">
        <v>10</v>
      </c>
      <c r="J44" s="16" t="s">
        <v>16</v>
      </c>
      <c r="K44" s="16">
        <v>10</v>
      </c>
      <c r="M44" s="16" t="s">
        <v>18</v>
      </c>
      <c r="N44" s="16">
        <v>8</v>
      </c>
      <c r="P44" s="16" t="s">
        <v>2</v>
      </c>
      <c r="Q44" s="16">
        <v>146</v>
      </c>
    </row>
    <row r="45" spans="7:17" x14ac:dyDescent="0.2">
      <c r="G45" s="16" t="s">
        <v>18</v>
      </c>
      <c r="H45" s="16">
        <v>5</v>
      </c>
      <c r="J45" s="16" t="s">
        <v>2</v>
      </c>
      <c r="K45" s="16">
        <v>121</v>
      </c>
      <c r="M45" s="16" t="s">
        <v>2</v>
      </c>
      <c r="N45" s="16">
        <v>133</v>
      </c>
    </row>
    <row r="46" spans="7:17" x14ac:dyDescent="0.2">
      <c r="G46" s="16" t="s">
        <v>2</v>
      </c>
      <c r="H46" s="16">
        <v>87</v>
      </c>
    </row>
    <row r="49" spans="7:17" x14ac:dyDescent="0.2">
      <c r="G49" s="16" t="s">
        <v>219</v>
      </c>
      <c r="H49" s="16" t="s">
        <v>37</v>
      </c>
      <c r="I49" s="16" t="s">
        <v>210</v>
      </c>
      <c r="J49" s="16" t="s">
        <v>220</v>
      </c>
      <c r="K49" s="16" t="s">
        <v>38</v>
      </c>
      <c r="L49" s="16" t="s">
        <v>210</v>
      </c>
      <c r="M49" s="16" t="s">
        <v>221</v>
      </c>
      <c r="N49" s="16" t="s">
        <v>39</v>
      </c>
      <c r="P49" s="16" t="s">
        <v>222</v>
      </c>
      <c r="Q49" s="16" t="s">
        <v>40</v>
      </c>
    </row>
    <row r="50" spans="7:17" x14ac:dyDescent="0.2">
      <c r="G50" s="16" t="s">
        <v>10</v>
      </c>
      <c r="H50" s="16">
        <v>76</v>
      </c>
      <c r="J50" s="16" t="s">
        <v>10</v>
      </c>
      <c r="K50" s="16">
        <v>39</v>
      </c>
      <c r="M50" s="16" t="s">
        <v>10</v>
      </c>
      <c r="N50" s="16">
        <v>19</v>
      </c>
      <c r="P50" s="16" t="s">
        <v>10</v>
      </c>
      <c r="Q50" s="16">
        <v>41</v>
      </c>
    </row>
    <row r="51" spans="7:17" x14ac:dyDescent="0.2">
      <c r="G51" s="16" t="s">
        <v>17</v>
      </c>
      <c r="H51" s="16">
        <v>56</v>
      </c>
      <c r="J51" s="16" t="s">
        <v>17</v>
      </c>
      <c r="K51" s="16">
        <v>32</v>
      </c>
      <c r="M51" s="16" t="s">
        <v>17</v>
      </c>
      <c r="N51" s="16">
        <v>29</v>
      </c>
      <c r="P51" s="16" t="s">
        <v>16</v>
      </c>
      <c r="Q51" s="16">
        <v>40</v>
      </c>
    </row>
    <row r="52" spans="7:17" x14ac:dyDescent="0.2">
      <c r="G52" s="16" t="s">
        <v>18</v>
      </c>
      <c r="H52" s="16">
        <v>12</v>
      </c>
      <c r="J52" s="16" t="s">
        <v>16</v>
      </c>
      <c r="K52" s="16">
        <v>24</v>
      </c>
      <c r="M52" s="16" t="s">
        <v>16</v>
      </c>
      <c r="N52" s="16">
        <v>3</v>
      </c>
      <c r="P52" s="16" t="s">
        <v>140</v>
      </c>
      <c r="Q52" s="16">
        <v>6</v>
      </c>
    </row>
    <row r="53" spans="7:17" x14ac:dyDescent="0.2">
      <c r="G53" s="16" t="s">
        <v>16</v>
      </c>
      <c r="H53" s="16">
        <v>12</v>
      </c>
      <c r="J53" s="16" t="s">
        <v>7</v>
      </c>
      <c r="K53" s="16">
        <v>10</v>
      </c>
      <c r="M53" s="16" t="s">
        <v>2</v>
      </c>
      <c r="N53" s="16">
        <v>51</v>
      </c>
      <c r="P53" s="16" t="s">
        <v>7</v>
      </c>
      <c r="Q53" s="16">
        <v>7</v>
      </c>
    </row>
    <row r="54" spans="7:17" x14ac:dyDescent="0.2">
      <c r="G54" s="16" t="s">
        <v>7</v>
      </c>
      <c r="H54" s="16">
        <v>39</v>
      </c>
      <c r="J54" s="16" t="s">
        <v>2</v>
      </c>
      <c r="K54" s="16">
        <v>105</v>
      </c>
      <c r="P54" s="16" t="s">
        <v>17</v>
      </c>
      <c r="Q54" s="16">
        <v>10</v>
      </c>
    </row>
    <row r="55" spans="7:17" x14ac:dyDescent="0.2">
      <c r="G55" s="16" t="s">
        <v>2</v>
      </c>
      <c r="H55" s="16">
        <v>195</v>
      </c>
      <c r="P55" s="16" t="s">
        <v>139</v>
      </c>
      <c r="Q55" s="16">
        <v>1</v>
      </c>
    </row>
    <row r="56" spans="7:17" x14ac:dyDescent="0.2">
      <c r="P56" s="16" t="s">
        <v>11</v>
      </c>
      <c r="Q56" s="16">
        <v>15</v>
      </c>
    </row>
    <row r="57" spans="7:17" x14ac:dyDescent="0.2">
      <c r="P57" s="16" t="s">
        <v>2</v>
      </c>
      <c r="Q57" s="16">
        <v>120</v>
      </c>
    </row>
    <row r="60" spans="7:17" x14ac:dyDescent="0.2">
      <c r="G60" s="221" t="s">
        <v>293</v>
      </c>
      <c r="H60" s="221" t="s">
        <v>41</v>
      </c>
      <c r="I60" s="16" t="s">
        <v>210</v>
      </c>
      <c r="J60" s="16" t="s">
        <v>223</v>
      </c>
      <c r="K60" s="16" t="s">
        <v>42</v>
      </c>
      <c r="L60" s="16" t="s">
        <v>210</v>
      </c>
      <c r="M60" s="16" t="s">
        <v>214</v>
      </c>
      <c r="N60" s="16" t="s">
        <v>43</v>
      </c>
    </row>
    <row r="61" spans="7:17" x14ac:dyDescent="0.2">
      <c r="G61" s="221" t="s">
        <v>10</v>
      </c>
      <c r="H61" s="221">
        <v>15</v>
      </c>
      <c r="J61" s="16" t="s">
        <v>10</v>
      </c>
      <c r="K61" s="16">
        <v>34</v>
      </c>
      <c r="M61" s="16" t="s">
        <v>140</v>
      </c>
      <c r="N61" s="16">
        <v>12</v>
      </c>
    </row>
    <row r="62" spans="7:17" x14ac:dyDescent="0.2">
      <c r="G62" s="221" t="s">
        <v>16</v>
      </c>
      <c r="H62" s="221">
        <v>39</v>
      </c>
      <c r="J62" s="16" t="s">
        <v>17</v>
      </c>
      <c r="K62" s="16">
        <v>12</v>
      </c>
      <c r="M62" s="16" t="s">
        <v>16</v>
      </c>
      <c r="N62" s="16">
        <v>32</v>
      </c>
    </row>
    <row r="63" spans="7:17" x14ac:dyDescent="0.2">
      <c r="G63" s="221" t="s">
        <v>49</v>
      </c>
      <c r="H63" s="221">
        <v>8</v>
      </c>
      <c r="J63" s="16" t="s">
        <v>7</v>
      </c>
      <c r="K63" s="16">
        <v>14</v>
      </c>
      <c r="M63" s="16" t="s">
        <v>10</v>
      </c>
      <c r="N63" s="16">
        <v>23</v>
      </c>
    </row>
    <row r="64" spans="7:17" x14ac:dyDescent="0.2">
      <c r="G64" s="221" t="s">
        <v>17</v>
      </c>
      <c r="H64" s="221">
        <v>8</v>
      </c>
      <c r="J64" s="16" t="s">
        <v>18</v>
      </c>
      <c r="K64" s="16">
        <v>5</v>
      </c>
      <c r="M64" s="16" t="s">
        <v>17</v>
      </c>
      <c r="N64" s="16">
        <v>6</v>
      </c>
    </row>
    <row r="65" spans="7:14" x14ac:dyDescent="0.2">
      <c r="G65" s="221" t="s">
        <v>7</v>
      </c>
      <c r="H65" s="221">
        <v>8</v>
      </c>
      <c r="J65" s="16" t="s">
        <v>142</v>
      </c>
      <c r="K65" s="16">
        <v>4</v>
      </c>
      <c r="M65" s="16" t="s">
        <v>11</v>
      </c>
      <c r="N65" s="16">
        <v>15</v>
      </c>
    </row>
    <row r="66" spans="7:14" x14ac:dyDescent="0.2">
      <c r="G66" s="221" t="s">
        <v>11</v>
      </c>
      <c r="H66" s="221">
        <v>5</v>
      </c>
      <c r="J66" s="16" t="s">
        <v>2</v>
      </c>
      <c r="K66" s="16">
        <v>69</v>
      </c>
      <c r="M66" s="16" t="s">
        <v>2</v>
      </c>
      <c r="N66" s="16">
        <v>88</v>
      </c>
    </row>
    <row r="67" spans="7:14" x14ac:dyDescent="0.2">
      <c r="G67" s="221" t="s">
        <v>2</v>
      </c>
      <c r="H67" s="221">
        <v>83</v>
      </c>
    </row>
  </sheetData>
  <mergeCells count="1">
    <mergeCell ref="A21:E21"/>
  </mergeCells>
  <pageMargins left="0.39370078740157483" right="0.39370078740157483" top="0.39370078740157483" bottom="0.39370078740157483" header="0.31496062992125984" footer="0.31496062992125984"/>
  <pageSetup paperSize="9" orientation="portrait" r:id="rId1"/>
  <headerFooter differentOddEven="1" differentFirst="1">
    <oddFooter>&amp;L&amp;"-,Standard"&amp;6Landtagswahlen in Mecklenburg-Vorpommern 2026 – vorläufiges Ergebnis&amp;R&amp;"-,Standard"&amp;6&amp;P</oddFooter>
    <evenFooter>&amp;L&amp;"-,Standard"&amp;6&amp;P&amp;R&amp;"-,Standard"&amp;6Landtagswahlen in Mecklenburg-Vorpommern 2026 – vorläufiges Ergebnis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36</vt:i4>
      </vt:variant>
    </vt:vector>
  </HeadingPairs>
  <TitlesOfParts>
    <vt:vector size="51" baseType="lpstr">
      <vt:lpstr>Vorläufiges Ergebnis</vt:lpstr>
      <vt:lpstr>Erststimmen im ZV</vt:lpstr>
      <vt:lpstr>Zweitstimmen im ZV</vt:lpstr>
      <vt:lpstr>Landesergebnis</vt:lpstr>
      <vt:lpstr>Urne-Brief</vt:lpstr>
      <vt:lpstr>Wahlkreiseinteilung</vt:lpstr>
      <vt:lpstr>Wahlbeteiligung MV</vt:lpstr>
      <vt:lpstr>SPD</vt:lpstr>
      <vt:lpstr>AfD</vt:lpstr>
      <vt:lpstr>CDU</vt:lpstr>
      <vt:lpstr>Die Linke</vt:lpstr>
      <vt:lpstr>GRÜNE</vt:lpstr>
      <vt:lpstr>FDP</vt:lpstr>
      <vt:lpstr>BSW</vt:lpstr>
      <vt:lpstr>Wahlbeteiligung BL</vt:lpstr>
      <vt:lpstr>Landesergebnis!_Grafik_Direktmandate</vt:lpstr>
      <vt:lpstr>'Urne-Brief'!_Grafik_Direktmandate</vt:lpstr>
      <vt:lpstr>'Zweitstimmen im ZV'!_Grafik_Direktmandate</vt:lpstr>
      <vt:lpstr>_Grafik_Direktmandate</vt:lpstr>
      <vt:lpstr>'Vorläufiges Ergebnis'!_Grafik_Sitzverteilung</vt:lpstr>
      <vt:lpstr>_GrafikDaten_Briefwahlanteil</vt:lpstr>
      <vt:lpstr>AfD!_GrafikDaten_WahlbeteiligungBL</vt:lpstr>
      <vt:lpstr>BSW!_GrafikDaten_WahlbeteiligungBL</vt:lpstr>
      <vt:lpstr>CDU!_GrafikDaten_WahlbeteiligungBL</vt:lpstr>
      <vt:lpstr>'Die Linke'!_GrafikDaten_WahlbeteiligungBL</vt:lpstr>
      <vt:lpstr>FDP!_GrafikDaten_WahlbeteiligungBL</vt:lpstr>
      <vt:lpstr>GRÜNE!_GrafikDaten_WahlbeteiligungBL</vt:lpstr>
      <vt:lpstr>SPD!_GrafikDaten_WahlbeteiligungBL</vt:lpstr>
      <vt:lpstr>AfD!_GrafikDaten_WahlbeteiligungBundesländer</vt:lpstr>
      <vt:lpstr>BSW!_GrafikDaten_WahlbeteiligungBundesländer</vt:lpstr>
      <vt:lpstr>CDU!_GrafikDaten_WahlbeteiligungBundesländer</vt:lpstr>
      <vt:lpstr>'Die Linke'!_GrafikDaten_WahlbeteiligungBundesländer</vt:lpstr>
      <vt:lpstr>FDP!_GrafikDaten_WahlbeteiligungBundesländer</vt:lpstr>
      <vt:lpstr>GRÜNE!_GrafikDaten_WahlbeteiligungBundesländer</vt:lpstr>
      <vt:lpstr>SPD!_GrafikDaten_WahlbeteiligungBundesländer</vt:lpstr>
      <vt:lpstr>_GrafikDaten_WahlbeteiligungMV</vt:lpstr>
      <vt:lpstr>AfD!Druckbereich</vt:lpstr>
      <vt:lpstr>BSW!Druckbereich</vt:lpstr>
      <vt:lpstr>CDU!Druckbereich</vt:lpstr>
      <vt:lpstr>'Die Linke'!Druckbereich</vt:lpstr>
      <vt:lpstr>'Erststimmen im ZV'!Druckbereich</vt:lpstr>
      <vt:lpstr>FDP!Druckbereich</vt:lpstr>
      <vt:lpstr>GRÜNE!Druckbereich</vt:lpstr>
      <vt:lpstr>Landesergebnis!Druckbereich</vt:lpstr>
      <vt:lpstr>SPD!Druckbereich</vt:lpstr>
      <vt:lpstr>'Urne-Brief'!Druckbereich</vt:lpstr>
      <vt:lpstr>'Vorläufiges Ergebnis'!Druckbereich</vt:lpstr>
      <vt:lpstr>'Wahlbeteiligung BL'!Druckbereich</vt:lpstr>
      <vt:lpstr>'Wahlbeteiligung MV'!Druckbereich</vt:lpstr>
      <vt:lpstr>Wahlkreiseinteilung!Druckbereich</vt:lpstr>
      <vt:lpstr>'Zweitstimmen im ZV'!Druckbereich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Wahl zum Landtag von Mecklenburg-Vorpommern</dc:title>
  <dc:creator/>
  <cp:lastModifiedBy>Wank, Annett</cp:lastModifiedBy>
  <cp:lastPrinted>2026-09-22T10:35:00Z</cp:lastPrinted>
  <dcterms:created xsi:type="dcterms:W3CDTF">2016-02-23T10:14:15Z</dcterms:created>
  <dcterms:modified xsi:type="dcterms:W3CDTF">2026-09-22T10:37:04Z</dcterms:modified>
</cp:coreProperties>
</file>